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chitektonicko-s..." sheetId="2" r:id="rId2"/>
    <sheet name="D.1.2 - TZB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'D.1.1 - Architektonicko-s...'!$C$95:$K$320</definedName>
    <definedName name="_xlnm.Print_Area" localSheetId="1">'D.1.1 - Architektonicko-s...'!$C$4:$J$39,'D.1.1 - Architektonicko-s...'!$C$45:$J$77,'D.1.1 - Architektonicko-s...'!$C$83:$K$320</definedName>
    <definedName name="_xlnm.Print_Titles" localSheetId="1">'D.1.1 - Architektonicko-s...'!$95:$95</definedName>
    <definedName name="_xlnm._FilterDatabase" localSheetId="2" hidden="1">'D.1.2 - TZB'!$C$88:$K$263</definedName>
    <definedName name="_xlnm.Print_Area" localSheetId="2">'D.1.2 - TZB'!$C$4:$J$39,'D.1.2 - TZB'!$C$45:$J$70,'D.1.2 - TZB'!$C$76:$K$263</definedName>
    <definedName name="_xlnm.Print_Titles" localSheetId="2">'D.1.2 - TZB'!$88:$88</definedName>
    <definedName name="_xlnm._FilterDatabase" localSheetId="3" hidden="1">'VRN - Vedlejší rozpočtové...'!$C$83:$K$96</definedName>
    <definedName name="_xlnm.Print_Area" localSheetId="3">'VRN - Vedlejší rozpočtové...'!$C$4:$J$39,'VRN - Vedlejší rozpočtové...'!$C$45:$J$65,'VRN - Vedlejší rozpočtové...'!$C$71:$K$96</definedName>
    <definedName name="_xlnm.Print_Titles" localSheetId="3">'VRN - Vedlejší rozpočtové...'!$83:$83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6"/>
  <c r="BH96"/>
  <c r="BG96"/>
  <c r="BE96"/>
  <c r="T96"/>
  <c r="T95"/>
  <c r="R96"/>
  <c r="R95"/>
  <c r="P96"/>
  <c r="P95"/>
  <c r="BI94"/>
  <c r="BH94"/>
  <c r="BG94"/>
  <c r="BE94"/>
  <c r="T94"/>
  <c r="R94"/>
  <c r="P94"/>
  <c r="BI93"/>
  <c r="BH93"/>
  <c r="BG93"/>
  <c r="BE93"/>
  <c r="T93"/>
  <c r="R93"/>
  <c r="P93"/>
  <c r="BI92"/>
  <c r="BH92"/>
  <c r="BG92"/>
  <c r="BE92"/>
  <c r="T92"/>
  <c r="R92"/>
  <c r="P92"/>
  <c r="BI90"/>
  <c r="BH90"/>
  <c r="BG90"/>
  <c r="BE90"/>
  <c r="T90"/>
  <c r="T89"/>
  <c r="R90"/>
  <c r="R89"/>
  <c r="P90"/>
  <c r="P89"/>
  <c r="BI87"/>
  <c r="BH87"/>
  <c r="BG87"/>
  <c r="BE87"/>
  <c r="T87"/>
  <c r="T86"/>
  <c r="R87"/>
  <c r="R86"/>
  <c r="P87"/>
  <c r="P86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3" r="J37"/>
  <c r="J36"/>
  <c i="1" r="AY56"/>
  <c i="3" r="J35"/>
  <c i="1" r="AX56"/>
  <c i="3" r="BI263"/>
  <c r="BH263"/>
  <c r="BG263"/>
  <c r="BE263"/>
  <c r="T263"/>
  <c r="R263"/>
  <c r="P263"/>
  <c r="BI261"/>
  <c r="BH261"/>
  <c r="BG261"/>
  <c r="BE261"/>
  <c r="T261"/>
  <c r="R261"/>
  <c r="P261"/>
  <c r="BI259"/>
  <c r="BH259"/>
  <c r="BG259"/>
  <c r="BE259"/>
  <c r="T259"/>
  <c r="R259"/>
  <c r="P259"/>
  <c r="BI257"/>
  <c r="BH257"/>
  <c r="BG257"/>
  <c r="BE257"/>
  <c r="T257"/>
  <c r="R257"/>
  <c r="P257"/>
  <c r="BI254"/>
  <c r="BH254"/>
  <c r="BG254"/>
  <c r="BE254"/>
  <c r="T254"/>
  <c r="R254"/>
  <c r="P254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09"/>
  <c r="BH209"/>
  <c r="BG209"/>
  <c r="BE209"/>
  <c r="T209"/>
  <c r="R209"/>
  <c r="P209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6"/>
  <c r="BH196"/>
  <c r="BG196"/>
  <c r="BE196"/>
  <c r="T196"/>
  <c r="R196"/>
  <c r="P196"/>
  <c r="BI191"/>
  <c r="BH191"/>
  <c r="BG191"/>
  <c r="BE191"/>
  <c r="T191"/>
  <c r="R191"/>
  <c r="P191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2"/>
  <c r="BH162"/>
  <c r="BG162"/>
  <c r="BE162"/>
  <c r="T162"/>
  <c r="R162"/>
  <c r="P162"/>
  <c r="BI159"/>
  <c r="BH159"/>
  <c r="BG159"/>
  <c r="BE159"/>
  <c r="T159"/>
  <c r="R159"/>
  <c r="P159"/>
  <c r="BI157"/>
  <c r="BH157"/>
  <c r="BG157"/>
  <c r="BE157"/>
  <c r="T157"/>
  <c r="R157"/>
  <c r="P157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7"/>
  <c r="BH127"/>
  <c r="BG127"/>
  <c r="BE127"/>
  <c r="T127"/>
  <c r="R127"/>
  <c r="P127"/>
  <c r="BI125"/>
  <c r="BH125"/>
  <c r="BG125"/>
  <c r="BE125"/>
  <c r="T125"/>
  <c r="R125"/>
  <c r="P125"/>
  <c r="BI122"/>
  <c r="BH122"/>
  <c r="BG122"/>
  <c r="BE122"/>
  <c r="T122"/>
  <c r="R122"/>
  <c r="P122"/>
  <c r="BI121"/>
  <c r="BH121"/>
  <c r="BG121"/>
  <c r="BE121"/>
  <c r="T121"/>
  <c r="R121"/>
  <c r="P121"/>
  <c r="BI119"/>
  <c r="BH119"/>
  <c r="BG119"/>
  <c r="BE119"/>
  <c r="T119"/>
  <c r="R119"/>
  <c r="P119"/>
  <c r="BI117"/>
  <c r="BH117"/>
  <c r="BG117"/>
  <c r="BE117"/>
  <c r="T117"/>
  <c r="R117"/>
  <c r="P117"/>
  <c r="BI114"/>
  <c r="BH114"/>
  <c r="BG114"/>
  <c r="BE114"/>
  <c r="T114"/>
  <c r="R114"/>
  <c r="P114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9"/>
  <c r="BH99"/>
  <c r="BG99"/>
  <c r="BE99"/>
  <c r="T99"/>
  <c r="R99"/>
  <c r="P99"/>
  <c r="BI97"/>
  <c r="BH97"/>
  <c r="BG97"/>
  <c r="BE97"/>
  <c r="T97"/>
  <c r="R97"/>
  <c r="P97"/>
  <c r="BI95"/>
  <c r="BH95"/>
  <c r="BG95"/>
  <c r="BE95"/>
  <c r="T95"/>
  <c r="R95"/>
  <c r="P95"/>
  <c r="BI92"/>
  <c r="BH92"/>
  <c r="BG92"/>
  <c r="BE92"/>
  <c r="T92"/>
  <c r="T91"/>
  <c r="T90"/>
  <c r="R92"/>
  <c r="R91"/>
  <c r="R90"/>
  <c r="P92"/>
  <c r="P91"/>
  <c r="P90"/>
  <c r="J86"/>
  <c r="J85"/>
  <c r="F85"/>
  <c r="F83"/>
  <c r="E81"/>
  <c r="J55"/>
  <c r="J54"/>
  <c r="F54"/>
  <c r="F52"/>
  <c r="E50"/>
  <c r="J18"/>
  <c r="E18"/>
  <c r="F55"/>
  <c r="J17"/>
  <c r="J12"/>
  <c r="J52"/>
  <c r="E7"/>
  <c r="E79"/>
  <c i="2" r="J37"/>
  <c r="J36"/>
  <c i="1" r="AY55"/>
  <c i="2" r="J35"/>
  <c i="1" r="AX55"/>
  <c i="2" r="BI316"/>
  <c r="BH316"/>
  <c r="BG316"/>
  <c r="BE316"/>
  <c r="T316"/>
  <c r="T310"/>
  <c r="R316"/>
  <c r="R310"/>
  <c r="P316"/>
  <c r="P310"/>
  <c r="BI311"/>
  <c r="BH311"/>
  <c r="BG311"/>
  <c r="BE311"/>
  <c r="T311"/>
  <c r="R311"/>
  <c r="P311"/>
  <c r="BI308"/>
  <c r="BH308"/>
  <c r="BG308"/>
  <c r="BE308"/>
  <c r="T308"/>
  <c r="R308"/>
  <c r="P308"/>
  <c r="BI306"/>
  <c r="BH306"/>
  <c r="BG306"/>
  <c r="BE306"/>
  <c r="T306"/>
  <c r="R306"/>
  <c r="P306"/>
  <c r="BI301"/>
  <c r="BH301"/>
  <c r="BG301"/>
  <c r="BE301"/>
  <c r="T301"/>
  <c r="R301"/>
  <c r="P301"/>
  <c r="BI296"/>
  <c r="BH296"/>
  <c r="BG296"/>
  <c r="BE296"/>
  <c r="T296"/>
  <c r="R296"/>
  <c r="P296"/>
  <c r="BI291"/>
  <c r="BH291"/>
  <c r="BG291"/>
  <c r="BE291"/>
  <c r="T291"/>
  <c r="R291"/>
  <c r="P291"/>
  <c r="BI286"/>
  <c r="BH286"/>
  <c r="BG286"/>
  <c r="BE286"/>
  <c r="T286"/>
  <c r="R286"/>
  <c r="P286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4"/>
  <c r="BH274"/>
  <c r="BG274"/>
  <c r="BE274"/>
  <c r="T274"/>
  <c r="R274"/>
  <c r="P274"/>
  <c r="BI271"/>
  <c r="BH271"/>
  <c r="BG271"/>
  <c r="BE271"/>
  <c r="T271"/>
  <c r="R271"/>
  <c r="P271"/>
  <c r="BI268"/>
  <c r="BH268"/>
  <c r="BG268"/>
  <c r="BE268"/>
  <c r="T268"/>
  <c r="R268"/>
  <c r="P268"/>
  <c r="BI265"/>
  <c r="BH265"/>
  <c r="BG265"/>
  <c r="BE265"/>
  <c r="T265"/>
  <c r="R265"/>
  <c r="P265"/>
  <c r="BI262"/>
  <c r="BH262"/>
  <c r="BG262"/>
  <c r="BE262"/>
  <c r="T262"/>
  <c r="R262"/>
  <c r="P262"/>
  <c r="BI259"/>
  <c r="BH259"/>
  <c r="BG259"/>
  <c r="BE259"/>
  <c r="T259"/>
  <c r="R259"/>
  <c r="P259"/>
  <c r="BI256"/>
  <c r="BH256"/>
  <c r="BG256"/>
  <c r="BE256"/>
  <c r="T256"/>
  <c r="R256"/>
  <c r="P256"/>
  <c r="BI254"/>
  <c r="BH254"/>
  <c r="BG254"/>
  <c r="BE254"/>
  <c r="T254"/>
  <c r="R254"/>
  <c r="P254"/>
  <c r="BI251"/>
  <c r="BH251"/>
  <c r="BG251"/>
  <c r="BE251"/>
  <c r="T251"/>
  <c r="R251"/>
  <c r="P251"/>
  <c r="BI248"/>
  <c r="BH248"/>
  <c r="BG248"/>
  <c r="BE248"/>
  <c r="T248"/>
  <c r="R248"/>
  <c r="P248"/>
  <c r="BI245"/>
  <c r="BH245"/>
  <c r="BG245"/>
  <c r="BE245"/>
  <c r="T245"/>
  <c r="R245"/>
  <c r="P245"/>
  <c r="BI242"/>
  <c r="BH242"/>
  <c r="BG242"/>
  <c r="BE242"/>
  <c r="T242"/>
  <c r="R242"/>
  <c r="P242"/>
  <c r="BI239"/>
  <c r="BH239"/>
  <c r="BG239"/>
  <c r="BE239"/>
  <c r="T239"/>
  <c r="R239"/>
  <c r="P239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6"/>
  <c r="BH216"/>
  <c r="BG216"/>
  <c r="BE216"/>
  <c r="T216"/>
  <c r="R216"/>
  <c r="P216"/>
  <c r="BI214"/>
  <c r="BH214"/>
  <c r="BG214"/>
  <c r="BE214"/>
  <c r="T214"/>
  <c r="R214"/>
  <c r="P214"/>
  <c r="BI211"/>
  <c r="BH211"/>
  <c r="BG211"/>
  <c r="BE211"/>
  <c r="T211"/>
  <c r="R211"/>
  <c r="P211"/>
  <c r="BI208"/>
  <c r="BH208"/>
  <c r="BG208"/>
  <c r="BE208"/>
  <c r="T208"/>
  <c r="R208"/>
  <c r="P208"/>
  <c r="BI205"/>
  <c r="BH205"/>
  <c r="BG205"/>
  <c r="BE205"/>
  <c r="T205"/>
  <c r="R205"/>
  <c r="P205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88"/>
  <c r="BH188"/>
  <c r="BG188"/>
  <c r="BE188"/>
  <c r="T188"/>
  <c r="T187"/>
  <c r="R188"/>
  <c r="R187"/>
  <c r="P188"/>
  <c r="P187"/>
  <c r="BI185"/>
  <c r="BH185"/>
  <c r="BG185"/>
  <c r="BE185"/>
  <c r="T185"/>
  <c r="R185"/>
  <c r="P185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0"/>
  <c r="BH170"/>
  <c r="BG170"/>
  <c r="BE170"/>
  <c r="T170"/>
  <c r="R170"/>
  <c r="P170"/>
  <c r="BI167"/>
  <c r="BH167"/>
  <c r="BG167"/>
  <c r="BE167"/>
  <c r="T167"/>
  <c r="R167"/>
  <c r="P167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42"/>
  <c r="BH142"/>
  <c r="BG142"/>
  <c r="BE142"/>
  <c r="T142"/>
  <c r="R142"/>
  <c r="P142"/>
  <c r="BI137"/>
  <c r="BH137"/>
  <c r="BG137"/>
  <c r="BE137"/>
  <c r="T137"/>
  <c r="R137"/>
  <c r="P137"/>
  <c r="BI134"/>
  <c r="BH134"/>
  <c r="BG134"/>
  <c r="BE134"/>
  <c r="T134"/>
  <c r="R134"/>
  <c r="P134"/>
  <c r="BI133"/>
  <c r="BH133"/>
  <c r="BG133"/>
  <c r="BE133"/>
  <c r="T133"/>
  <c r="R133"/>
  <c r="P133"/>
  <c r="BI129"/>
  <c r="BH129"/>
  <c r="BG129"/>
  <c r="BE129"/>
  <c r="T129"/>
  <c r="R129"/>
  <c r="P129"/>
  <c r="BI124"/>
  <c r="BH124"/>
  <c r="BG124"/>
  <c r="BE124"/>
  <c r="T124"/>
  <c r="R124"/>
  <c r="P124"/>
  <c r="BI120"/>
  <c r="BH120"/>
  <c r="BG120"/>
  <c r="BE120"/>
  <c r="T120"/>
  <c r="R120"/>
  <c r="P120"/>
  <c r="BI116"/>
  <c r="BH116"/>
  <c r="BG116"/>
  <c r="BE116"/>
  <c r="T116"/>
  <c r="R116"/>
  <c r="P116"/>
  <c r="BI112"/>
  <c r="BH112"/>
  <c r="BG112"/>
  <c r="BE112"/>
  <c r="T112"/>
  <c r="R112"/>
  <c r="P112"/>
  <c r="BI107"/>
  <c r="BH107"/>
  <c r="BG107"/>
  <c r="BE107"/>
  <c r="T107"/>
  <c r="R107"/>
  <c r="P107"/>
  <c r="BI103"/>
  <c r="BH103"/>
  <c r="BG103"/>
  <c r="BE103"/>
  <c r="T103"/>
  <c r="R103"/>
  <c r="P103"/>
  <c r="BI99"/>
  <c r="BH99"/>
  <c r="BG99"/>
  <c r="BE99"/>
  <c r="T99"/>
  <c r="R99"/>
  <c r="P99"/>
  <c r="J93"/>
  <c r="J92"/>
  <c r="F92"/>
  <c r="F90"/>
  <c r="E88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J301"/>
  <c r="BK134"/>
  <c i="3" r="J230"/>
  <c r="J250"/>
  <c r="BK135"/>
  <c i="2" r="BK301"/>
  <c r="BK265"/>
  <c i="3" r="BK240"/>
  <c i="2" r="J274"/>
  <c i="3" r="BK119"/>
  <c r="BK140"/>
  <c i="2" r="J239"/>
  <c r="J150"/>
  <c r="J154"/>
  <c r="J182"/>
  <c r="J256"/>
  <c r="BK170"/>
  <c i="3" r="J263"/>
  <c i="4" r="BK87"/>
  <c i="2" r="J116"/>
  <c i="3" r="BK143"/>
  <c i="2" r="BK133"/>
  <c r="BK236"/>
  <c i="3" r="J244"/>
  <c r="BK244"/>
  <c r="J209"/>
  <c i="2" r="J230"/>
  <c r="BK274"/>
  <c i="3" r="BK167"/>
  <c r="BK249"/>
  <c i="2" r="J262"/>
  <c i="3" r="J225"/>
  <c r="J141"/>
  <c i="2" r="J236"/>
  <c i="3" r="J107"/>
  <c r="BK259"/>
  <c i="2" r="J176"/>
  <c r="J229"/>
  <c i="3" r="J140"/>
  <c r="BK174"/>
  <c i="2" r="J227"/>
  <c r="J219"/>
  <c i="3" r="J215"/>
  <c i="2" r="BK160"/>
  <c r="BK251"/>
  <c i="3" r="BK202"/>
  <c i="2" r="J286"/>
  <c i="3" r="J165"/>
  <c r="J220"/>
  <c i="2" r="BK196"/>
  <c i="3" r="J179"/>
  <c r="J174"/>
  <c r="J152"/>
  <c r="BK224"/>
  <c i="4" r="BK96"/>
  <c i="2" r="BK271"/>
  <c i="3" r="J204"/>
  <c r="BK220"/>
  <c i="2" r="J308"/>
  <c r="BK175"/>
  <c i="3" r="J196"/>
  <c r="J122"/>
  <c r="J238"/>
  <c r="BK147"/>
  <c i="2" r="BK259"/>
  <c r="BK205"/>
  <c i="3" r="BK233"/>
  <c r="BK261"/>
  <c i="4" r="BK93"/>
  <c i="3" r="J229"/>
  <c r="BK99"/>
  <c i="2" r="J160"/>
  <c i="3" r="BK177"/>
  <c r="BK219"/>
  <c r="BK184"/>
  <c i="2" r="BK198"/>
  <c r="J180"/>
  <c i="3" r="J261"/>
  <c i="2" r="BK245"/>
  <c i="3" r="BK226"/>
  <c r="J233"/>
  <c i="2" r="BK221"/>
  <c i="3" r="BK236"/>
  <c r="BK221"/>
  <c i="2" r="J103"/>
  <c r="J216"/>
  <c r="J198"/>
  <c i="3" r="J231"/>
  <c i="2" r="J226"/>
  <c r="BK194"/>
  <c r="BK248"/>
  <c i="3" r="BK182"/>
  <c r="BK154"/>
  <c i="2" r="BK233"/>
  <c i="3" r="J228"/>
  <c i="2" r="BK291"/>
  <c r="J277"/>
  <c i="3" r="J213"/>
  <c r="J99"/>
  <c i="4" r="BK90"/>
  <c i="2" r="BK256"/>
  <c i="3" r="BK159"/>
  <c i="2" r="J170"/>
  <c i="3" r="J234"/>
  <c r="BK215"/>
  <c i="4" r="J93"/>
  <c i="2" r="J268"/>
  <c i="3" r="J236"/>
  <c i="2" r="J296"/>
  <c r="J194"/>
  <c i="3" r="BK95"/>
  <c i="2" r="J233"/>
  <c r="BK296"/>
  <c i="3" r="J162"/>
  <c r="BK204"/>
  <c i="2" r="J175"/>
  <c r="BK192"/>
  <c r="BK116"/>
  <c i="3" r="J135"/>
  <c r="BK228"/>
  <c r="BK105"/>
  <c i="2" r="J265"/>
  <c r="BK180"/>
  <c i="3" r="J103"/>
  <c r="J241"/>
  <c r="J219"/>
  <c i="2" r="BK200"/>
  <c i="3" r="BK173"/>
  <c r="J154"/>
  <c i="2" r="J248"/>
  <c i="3" r="BK241"/>
  <c r="BK234"/>
  <c r="J218"/>
  <c i="2" r="BK281"/>
  <c r="BK277"/>
  <c i="3" r="J177"/>
  <c r="J257"/>
  <c r="J151"/>
  <c i="2" r="J232"/>
  <c i="3" r="J119"/>
  <c r="J147"/>
  <c r="BK138"/>
  <c i="2" r="BK188"/>
  <c r="J235"/>
  <c i="3" r="J144"/>
  <c r="BK245"/>
  <c i="4" r="BK94"/>
  <c i="2" r="J281"/>
  <c i="3" r="J243"/>
  <c i="2" r="BK173"/>
  <c r="J107"/>
  <c r="BK103"/>
  <c i="3" r="J129"/>
  <c i="2" r="BK112"/>
  <c i="3" r="J114"/>
  <c r="BK243"/>
  <c i="2" r="J211"/>
  <c r="J311"/>
  <c i="3" r="BK117"/>
  <c r="BK239"/>
  <c i="2" r="J254"/>
  <c r="BK239"/>
  <c i="3" r="J149"/>
  <c r="J167"/>
  <c i="2" r="BK262"/>
  <c i="3" r="J92"/>
  <c r="J110"/>
  <c r="BK179"/>
  <c i="1" r="AS54"/>
  <c i="3" r="J259"/>
  <c i="4" r="J87"/>
  <c i="2" r="BK268"/>
  <c i="3" r="J127"/>
  <c i="2" r="J120"/>
  <c i="3" r="BK231"/>
  <c r="BK218"/>
  <c r="J117"/>
  <c i="2" r="J112"/>
  <c r="BK254"/>
  <c r="J225"/>
  <c i="3" r="BK107"/>
  <c i="2" r="BK208"/>
  <c i="3" r="BK250"/>
  <c i="2" r="BK157"/>
  <c r="J223"/>
  <c r="BK150"/>
  <c i="3" r="J173"/>
  <c r="BK141"/>
  <c r="J143"/>
  <c i="2" r="J242"/>
  <c r="J251"/>
  <c i="3" r="J97"/>
  <c r="BK134"/>
  <c i="2" r="J142"/>
  <c i="3" r="BK165"/>
  <c r="J176"/>
  <c i="2" r="BK154"/>
  <c i="3" r="J249"/>
  <c i="2" r="J234"/>
  <c r="BK216"/>
  <c i="3" r="BK225"/>
  <c r="BK235"/>
  <c r="J159"/>
  <c r="BK103"/>
  <c i="2" r="BK99"/>
  <c r="J188"/>
  <c i="3" r="J223"/>
  <c r="BK216"/>
  <c i="2" r="BK231"/>
  <c r="BK129"/>
  <c r="BK235"/>
  <c i="3" r="J239"/>
  <c i="2" r="J167"/>
  <c i="3" r="J235"/>
  <c r="BK122"/>
  <c i="4" r="J90"/>
  <c i="2" r="BK107"/>
  <c r="BK182"/>
  <c i="3" r="J224"/>
  <c r="BK125"/>
  <c r="BK223"/>
  <c i="2" r="BK232"/>
  <c r="BK178"/>
  <c i="3" r="BK191"/>
  <c r="J180"/>
  <c r="BK129"/>
  <c r="J221"/>
  <c i="2" r="J221"/>
  <c r="J196"/>
  <c i="3" r="J169"/>
  <c r="J131"/>
  <c i="2" r="BK225"/>
  <c r="BK242"/>
  <c r="BK137"/>
  <c r="BK142"/>
  <c r="BK308"/>
  <c i="3" r="J157"/>
  <c r="BK149"/>
  <c r="J138"/>
  <c i="2" r="J178"/>
  <c r="J137"/>
  <c i="3" r="J171"/>
  <c i="2" r="BK286"/>
  <c r="BK147"/>
  <c r="J124"/>
  <c i="3" r="J184"/>
  <c r="BK121"/>
  <c r="J245"/>
  <c i="2" r="J173"/>
  <c r="BK306"/>
  <c i="3" r="J252"/>
  <c r="BK209"/>
  <c r="J254"/>
  <c i="2" r="J200"/>
  <c r="BK226"/>
  <c i="3" r="J146"/>
  <c i="2" r="BK120"/>
  <c r="J245"/>
  <c i="3" r="J134"/>
  <c r="BK101"/>
  <c i="2" r="J279"/>
  <c i="3" r="J121"/>
  <c i="2" r="BK219"/>
  <c r="BK176"/>
  <c r="J133"/>
  <c i="3" r="BK114"/>
  <c i="2" r="BK202"/>
  <c i="3" r="BK263"/>
  <c i="4" r="J96"/>
  <c i="2" r="BK124"/>
  <c r="BK234"/>
  <c i="3" r="BK229"/>
  <c r="BK162"/>
  <c i="2" r="J214"/>
  <c r="J202"/>
  <c i="3" r="BK92"/>
  <c i="2" r="J147"/>
  <c r="J316"/>
  <c i="3" r="J251"/>
  <c r="BK169"/>
  <c r="BK238"/>
  <c r="BK146"/>
  <c i="4" r="BK92"/>
  <c i="2" r="BK230"/>
  <c i="3" r="BK230"/>
  <c r="J125"/>
  <c i="2" r="J99"/>
  <c r="J205"/>
  <c i="3" r="BK144"/>
  <c i="2" r="BK167"/>
  <c i="3" r="J240"/>
  <c r="BK171"/>
  <c r="BK180"/>
  <c i="2" r="J145"/>
  <c r="BK229"/>
  <c i="3" r="J202"/>
  <c r="BK137"/>
  <c i="2" r="BK211"/>
  <c i="3" r="BK151"/>
  <c i="2" r="BK279"/>
  <c r="J283"/>
  <c i="3" r="BK152"/>
  <c r="J101"/>
  <c i="2" r="J271"/>
  <c r="J185"/>
  <c r="J208"/>
  <c i="3" r="BK196"/>
  <c i="2" r="BK283"/>
  <c i="3" r="J191"/>
  <c r="BK176"/>
  <c r="BK252"/>
  <c r="BK213"/>
  <c r="J216"/>
  <c i="2" r="BK237"/>
  <c r="J134"/>
  <c i="3" r="BK131"/>
  <c i="2" r="BK316"/>
  <c r="BK214"/>
  <c i="3" r="BK200"/>
  <c r="J200"/>
  <c i="2" r="BK185"/>
  <c r="J192"/>
  <c r="BK311"/>
  <c i="3" r="BK132"/>
  <c r="BK127"/>
  <c i="4" r="J92"/>
  <c i="2" r="J231"/>
  <c i="3" r="BK251"/>
  <c r="J105"/>
  <c r="BK110"/>
  <c i="2" r="J157"/>
  <c r="J306"/>
  <c i="3" r="BK254"/>
  <c r="BK157"/>
  <c r="J137"/>
  <c i="2" r="J129"/>
  <c i="3" r="J226"/>
  <c i="2" r="J237"/>
  <c r="BK223"/>
  <c i="3" r="J182"/>
  <c i="2" r="BK227"/>
  <c r="J291"/>
  <c i="3" r="J132"/>
  <c i="2" r="BK145"/>
  <c r="J259"/>
  <c i="3" r="J95"/>
  <c r="BK97"/>
  <c r="BK257"/>
  <c i="4" r="J94"/>
  <c i="2" l="1" r="BK111"/>
  <c r="J111"/>
  <c r="J62"/>
  <c r="BK146"/>
  <c r="J146"/>
  <c r="J64"/>
  <c r="R238"/>
  <c i="3" r="T94"/>
  <c r="P109"/>
  <c i="2" r="P128"/>
  <c r="P177"/>
  <c r="R204"/>
  <c r="R261"/>
  <c i="3" r="T161"/>
  <c i="2" r="T111"/>
  <c i="3" r="P124"/>
  <c r="T260"/>
  <c i="2" r="R128"/>
  <c r="R191"/>
  <c r="T218"/>
  <c r="T238"/>
  <c i="3" r="R260"/>
  <c i="2" r="BK98"/>
  <c r="J98"/>
  <c r="J61"/>
  <c r="BK153"/>
  <c r="J153"/>
  <c r="J65"/>
  <c r="R177"/>
  <c r="BK204"/>
  <c r="J204"/>
  <c r="J70"/>
  <c r="P228"/>
  <c r="BK261"/>
  <c r="J261"/>
  <c r="J74"/>
  <c i="3" r="BK109"/>
  <c r="J109"/>
  <c r="J64"/>
  <c r="R156"/>
  <c i="2" r="T128"/>
  <c r="BK191"/>
  <c r="J191"/>
  <c r="J69"/>
  <c r="BK238"/>
  <c r="J238"/>
  <c r="J73"/>
  <c r="T285"/>
  <c i="3" r="BK94"/>
  <c r="T109"/>
  <c r="P156"/>
  <c r="BK260"/>
  <c r="J260"/>
  <c r="J69"/>
  <c i="2" r="P111"/>
  <c r="BK177"/>
  <c r="J177"/>
  <c r="J66"/>
  <c i="3" r="BK124"/>
  <c r="J124"/>
  <c r="J65"/>
  <c r="BK156"/>
  <c r="J156"/>
  <c r="J66"/>
  <c r="BK256"/>
  <c r="J256"/>
  <c r="J68"/>
  <c i="2" r="R153"/>
  <c r="T204"/>
  <c r="P285"/>
  <c i="3" r="BK161"/>
  <c r="J161"/>
  <c r="J67"/>
  <c r="P260"/>
  <c i="2" r="T98"/>
  <c r="T146"/>
  <c r="R218"/>
  <c r="R285"/>
  <c i="3" r="R124"/>
  <c i="2" r="R111"/>
  <c r="P146"/>
  <c r="T191"/>
  <c r="BK228"/>
  <c r="J228"/>
  <c r="J72"/>
  <c i="3" r="R109"/>
  <c r="T156"/>
  <c i="2" r="BK128"/>
  <c r="J128"/>
  <c r="J63"/>
  <c r="T177"/>
  <c r="P238"/>
  <c i="3" r="P94"/>
  <c r="T124"/>
  <c r="R256"/>
  <c i="4" r="BK91"/>
  <c r="J91"/>
  <c r="J63"/>
  <c i="2" r="R98"/>
  <c r="R97"/>
  <c r="R146"/>
  <c r="P191"/>
  <c r="P218"/>
  <c r="R228"/>
  <c r="T261"/>
  <c i="3" r="R161"/>
  <c r="P256"/>
  <c i="4" r="R91"/>
  <c r="R85"/>
  <c r="R84"/>
  <c i="2" r="P98"/>
  <c r="T153"/>
  <c r="BK218"/>
  <c r="J218"/>
  <c r="J71"/>
  <c r="T228"/>
  <c r="BK285"/>
  <c r="J285"/>
  <c r="J75"/>
  <c i="3" r="P161"/>
  <c r="T256"/>
  <c i="4" r="P91"/>
  <c r="P85"/>
  <c r="P84"/>
  <c i="1" r="AU57"/>
  <c i="2" r="P153"/>
  <c r="P204"/>
  <c r="P261"/>
  <c i="3" r="R94"/>
  <c i="4" r="T91"/>
  <c r="T85"/>
  <c r="T84"/>
  <c i="2" r="BK187"/>
  <c r="J187"/>
  <c r="J67"/>
  <c i="3" r="BK91"/>
  <c r="J91"/>
  <c r="J61"/>
  <c i="4" r="BK86"/>
  <c i="2" r="BK310"/>
  <c r="J310"/>
  <c r="J76"/>
  <c i="4" r="BK95"/>
  <c r="J95"/>
  <c r="J64"/>
  <c r="BK89"/>
  <c r="J89"/>
  <c r="J62"/>
  <c r="F55"/>
  <c r="BF87"/>
  <c r="J52"/>
  <c i="3" r="J94"/>
  <c r="J63"/>
  <c i="4" r="E48"/>
  <c r="BF94"/>
  <c r="BF96"/>
  <c r="BF90"/>
  <c r="BF93"/>
  <c r="BF92"/>
  <c i="3" r="BF234"/>
  <c r="BF239"/>
  <c r="BF243"/>
  <c r="F86"/>
  <c r="BF110"/>
  <c r="BF129"/>
  <c r="BF132"/>
  <c r="BF152"/>
  <c r="BF157"/>
  <c r="BF173"/>
  <c r="BF223"/>
  <c r="J83"/>
  <c r="BF107"/>
  <c r="BF154"/>
  <c r="BF162"/>
  <c r="BF165"/>
  <c r="BF233"/>
  <c r="BF238"/>
  <c r="BF240"/>
  <c r="BF140"/>
  <c r="BF143"/>
  <c r="BF144"/>
  <c r="BF167"/>
  <c r="BF226"/>
  <c r="BF229"/>
  <c r="BF235"/>
  <c r="E48"/>
  <c r="BF125"/>
  <c r="BF200"/>
  <c r="BF92"/>
  <c r="BF127"/>
  <c r="BF134"/>
  <c r="BF135"/>
  <c r="BF177"/>
  <c r="BF191"/>
  <c r="BF224"/>
  <c r="BF252"/>
  <c r="BF259"/>
  <c r="BF97"/>
  <c r="BF101"/>
  <c r="BF169"/>
  <c r="BF204"/>
  <c r="BF257"/>
  <c r="BF261"/>
  <c r="BF263"/>
  <c r="BF249"/>
  <c r="BF251"/>
  <c r="BF254"/>
  <c r="BF245"/>
  <c r="BF103"/>
  <c r="BF137"/>
  <c r="BF182"/>
  <c r="BF209"/>
  <c r="BF213"/>
  <c r="BF216"/>
  <c r="BF219"/>
  <c r="BF225"/>
  <c r="BF230"/>
  <c r="BF231"/>
  <c r="BF241"/>
  <c r="BF250"/>
  <c r="BF117"/>
  <c r="BF147"/>
  <c r="BF159"/>
  <c r="BF174"/>
  <c r="BF180"/>
  <c r="BF196"/>
  <c r="BF215"/>
  <c r="BF236"/>
  <c i="2" r="BK190"/>
  <c r="J190"/>
  <c r="J68"/>
  <c i="3" r="BF105"/>
  <c r="BF114"/>
  <c r="BF171"/>
  <c r="BF119"/>
  <c r="BF122"/>
  <c r="BF138"/>
  <c r="BF176"/>
  <c r="BF179"/>
  <c r="BF228"/>
  <c r="BF95"/>
  <c r="BF99"/>
  <c r="BF121"/>
  <c r="BF141"/>
  <c i="2" r="BK97"/>
  <c r="J97"/>
  <c r="J60"/>
  <c i="3" r="BF131"/>
  <c r="BF146"/>
  <c r="BF149"/>
  <c r="BF151"/>
  <c r="BF184"/>
  <c r="BF202"/>
  <c r="BF218"/>
  <c r="BF220"/>
  <c r="BF221"/>
  <c r="BF244"/>
  <c i="2" r="BF167"/>
  <c r="BF178"/>
  <c r="BF271"/>
  <c r="BF279"/>
  <c r="J90"/>
  <c r="BF99"/>
  <c r="BF124"/>
  <c r="BF173"/>
  <c r="BF196"/>
  <c r="BF301"/>
  <c r="BF170"/>
  <c r="BF103"/>
  <c r="BF107"/>
  <c r="BF219"/>
  <c r="BF223"/>
  <c r="BF230"/>
  <c r="BF231"/>
  <c r="BF232"/>
  <c r="BF237"/>
  <c r="BF239"/>
  <c r="BF251"/>
  <c r="BF254"/>
  <c r="BF265"/>
  <c r="BF274"/>
  <c r="BF281"/>
  <c r="BF291"/>
  <c r="BF112"/>
  <c r="BF160"/>
  <c r="BF198"/>
  <c r="BF234"/>
  <c r="BF185"/>
  <c r="BF225"/>
  <c r="BF283"/>
  <c r="BF306"/>
  <c r="BF308"/>
  <c r="BF137"/>
  <c r="BF142"/>
  <c r="BF145"/>
  <c r="BF182"/>
  <c r="BF211"/>
  <c r="BF214"/>
  <c r="BF216"/>
  <c r="BF221"/>
  <c r="BF229"/>
  <c r="F93"/>
  <c r="BF116"/>
  <c r="BF120"/>
  <c r="BF208"/>
  <c r="BF248"/>
  <c r="BF256"/>
  <c r="BF259"/>
  <c r="BF268"/>
  <c r="BF277"/>
  <c r="BF296"/>
  <c r="BF311"/>
  <c r="BF316"/>
  <c r="BF147"/>
  <c r="BF200"/>
  <c r="BF227"/>
  <c r="E86"/>
  <c r="BF129"/>
  <c r="BF226"/>
  <c r="BF236"/>
  <c r="BF134"/>
  <c r="BF154"/>
  <c r="BF175"/>
  <c r="BF188"/>
  <c r="BF233"/>
  <c r="BF235"/>
  <c r="BF133"/>
  <c r="BF176"/>
  <c r="BF192"/>
  <c r="BF157"/>
  <c r="BF180"/>
  <c r="BF194"/>
  <c r="BF202"/>
  <c r="BF242"/>
  <c r="BF245"/>
  <c r="BF262"/>
  <c r="BF286"/>
  <c r="BF205"/>
  <c r="BF150"/>
  <c i="4" r="F35"/>
  <c i="1" r="BB57"/>
  <c i="3" r="F36"/>
  <c i="1" r="BC56"/>
  <c i="4" r="J33"/>
  <c i="1" r="AV57"/>
  <c i="2" r="F33"/>
  <c i="1" r="AZ55"/>
  <c i="3" r="J33"/>
  <c i="1" r="AV56"/>
  <c i="2" r="F36"/>
  <c i="1" r="BC55"/>
  <c i="3" r="F35"/>
  <c i="1" r="BB56"/>
  <c i="2" r="J33"/>
  <c i="1" r="AV55"/>
  <c i="4" r="F37"/>
  <c i="1" r="BD57"/>
  <c i="4" r="F33"/>
  <c i="1" r="AZ57"/>
  <c i="2" r="F37"/>
  <c i="1" r="BD55"/>
  <c i="4" r="F36"/>
  <c i="1" r="BC57"/>
  <c i="3" r="F33"/>
  <c i="1" r="AZ56"/>
  <c i="2" r="F35"/>
  <c i="1" r="BB55"/>
  <c i="3" r="F37"/>
  <c i="1" r="BD56"/>
  <c i="4" l="1" r="BK85"/>
  <c r="J85"/>
  <c r="J60"/>
  <c i="3" r="R93"/>
  <c r="R89"/>
  <c i="2" r="P190"/>
  <c i="3" r="P93"/>
  <c r="P89"/>
  <c i="1" r="AU56"/>
  <c i="2" r="T97"/>
  <c i="3" r="BK93"/>
  <c i="2" r="P97"/>
  <c r="P96"/>
  <c i="1" r="AU55"/>
  <c i="2" r="R190"/>
  <c r="R96"/>
  <c i="3" r="T93"/>
  <c r="T89"/>
  <c i="2" r="T190"/>
  <c i="3" r="BK90"/>
  <c r="J90"/>
  <c r="J60"/>
  <c i="4" r="BK84"/>
  <c r="J84"/>
  <c r="J86"/>
  <c r="J61"/>
  <c i="2" r="BK96"/>
  <c r="J96"/>
  <c r="J59"/>
  <c r="F34"/>
  <c i="1" r="BA55"/>
  <c i="4" r="J30"/>
  <c i="1" r="AG57"/>
  <c i="3" r="J34"/>
  <c i="1" r="AW56"/>
  <c r="AT56"/>
  <c i="3" r="F34"/>
  <c i="1" r="BA56"/>
  <c i="2" r="J34"/>
  <c i="1" r="AW55"/>
  <c r="AT55"/>
  <c r="BC54"/>
  <c r="W32"/>
  <c r="BD54"/>
  <c r="W33"/>
  <c i="4" r="F34"/>
  <c i="1" r="BA57"/>
  <c i="4" r="J34"/>
  <c i="1" r="AW57"/>
  <c r="AT57"/>
  <c r="AN57"/>
  <c r="AZ54"/>
  <c r="W29"/>
  <c r="BB54"/>
  <c r="AX54"/>
  <c i="3" l="1" r="BK89"/>
  <c r="J89"/>
  <c r="J59"/>
  <c i="2" r="T96"/>
  <c i="3" r="J93"/>
  <c r="J62"/>
  <c i="4" r="J59"/>
  <c r="J39"/>
  <c i="1" r="AY54"/>
  <c i="2" r="J30"/>
  <c i="1" r="AG55"/>
  <c r="AV54"/>
  <c r="AK29"/>
  <c r="W31"/>
  <c r="AU54"/>
  <c r="BA54"/>
  <c r="AW54"/>
  <c r="AK30"/>
  <c i="2" l="1" r="J39"/>
  <c i="1" r="AN55"/>
  <c r="AT54"/>
  <c i="3" r="J30"/>
  <c i="1" r="AG56"/>
  <c r="AG54"/>
  <c r="AK26"/>
  <c r="AK35"/>
  <c r="W30"/>
  <c i="3" l="1" r="J39"/>
  <c i="1" r="AN56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<sst xmlns="http://schemas.openxmlformats.org/spreadsheetml/2006/main">
  <si>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</si>
  <si>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</si>
  <si>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</si>
  <si>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</si>
  <si>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</si>
  <si>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{4178565a-a3bf-4025-9259-f471c4dc96ef}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</si>
  <si>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</si>
  <si>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</si>
  <si>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</si>
  <si>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</si>
  <si>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</si>
  <si>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</si>
  <si>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</si>
  <si>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</si>
  <si>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25-06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</si>
  <si>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</si>
  <si>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</si>
  <si>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Bezbariérový byt, Novoveská 3107 - Teplice</t>
  </si>
  <si>
    <t>KSO:</t>
  </si>
  <si>
    <t/>
  </si>
  <si>
    <t>CC-CZ:</t>
  </si>
  <si>
    <t>Místo:</t>
  </si>
  <si>
    <t xml:space="preserve"> </t>
  </si>
  <si>
    <t>Datum:</t>
  </si>
  <si>
    <t>10. 12. 2025</t>
  </si>
  <si>
    <t>Zadavatel:</t>
  </si>
  <si>
    <t>IČ:</t>
  </si>
  <si>
    <t>Statutární město Teplice</t>
  </si>
  <si>
    <t>DIČ:</t>
  </si>
  <si>
    <t>Účastník:</t>
  </si>
  <si>
    <t>Vyplň údaj</t>
  </si>
  <si>
    <t>Projektant:</t>
  </si>
  <si>
    <t>STATUM s.r.o.</t>
  </si>
  <si>
    <t>True</t>
  </si>
  <si>
    <t>Zpracovatel:</t>
  </si>
  <si>
    <t>NOKU s.r.o.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</si>
  <si>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</si>
  <si>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_x000d_
Kalkulace a stanovení rozpočtu ceny díla budou prováděny v souladu se specifikací. Specifikaci tvoří (i) dokumentace pro provádění stavby ve smyslu příslušné vyhlášky o dokumentaci staveb, (ii) souhrnný technický koncept řešení a standardů vybavení, včetně případně projektu interiéru a knihy povrchových materiálů a prvků, a (iii) dokumentace k územnímu rozhodnutí a stavebnímu povolení (případně společnému povolení), vše sestávající z výkresů, dokumentů, rozhodnutí, souhlasů, stanovisek a vyjádření vztahující se k projektu, které byly zpracovateli cenové nabídky předány před a/nebo v průběhu výběru zhotovitele díla. Při kalkulaci a stanovení rozpočtu ceny díla bude zpracovatel cenové nabídky postupovat dle položek a popisu prací a konstrukčního řešení, jež jsou předmětem díla, a jejich číselného kódu příslušné cenové soustavy, a to vše na základě specifikace, zejména v souladu s technickými, technologickými a materiálovými charakteristikami uvedenými ve specifikaci. Tam, kde položky a jejich číselné kódy příslušné cenové soustavy obsahují v popisu odkaz na dokumentaci pro provádění stavby, bude zpracovatel cenové nabídky při kalkulaci a stanovení rozpočtu ceny díla postupovat dle a v souladu se specifikací uvedenou v dokumentaci pro provádění stavby. V případě jakéhokoliv nesouladu v obsahu jednotlivých shora uvedených dokumentů, které jsou součástí specifikace, je zpracovatel cenové nabídky povinen upozornit zpracovatele dokumentace a vyžádat si upřesnění, který ze shora uvedených dokumentů bude v daném případě rozhodným. Zároveň platí, že zpracovatel cenové nabídky stanoví cenu díla s ohledem na minimálně stejnou kvalitu, provedení, standardy a parametry jako ty uvedené v knize povrchových materiálů_x000d_
_x000d_
Zpracovatel cenové nabídky připraví rozpočet ceny díla a cenovou nabídku za zhotovení díla tak, aby dílo mohlo být dokončeno v kvalitě uvedené ve specifikaci a hodilo se k účelu v souladu se specifikací. Zpracovatel cenové nabídky je povinen jednat s odbornou péči a prověřit správnost a úplnost specifikace a soulad jednotlivých dokumentů, jež jsou součástí specifikace, a nejpozději před předložením finální cenové nabídky upozornit zpracovatele dokumentace na všechny její nejasnosti, chyby, rozpory, nepřesnosti nebo jiné vady. V opačném případě bude specifikace považována za prostou jakýchkoliv nejasností, chyb, rozporů, nepřesností nebo jiných vad a zpracovatel cenové nabídky a/nebo následně zhotovitel díla nebude oprávněn vznášet jakékoliv požadavky nad rámec specifikace (zejména ohledně zvýšení ceny díla) v případě, že některé nejasnosti, chyby, rozpory, nepřesnosti nebo jiné vady budou zjištěny později._x000d_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</si>
  <si>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</si>
  <si>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</si>
  <si>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</si>
  <si>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</si>
  <si>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</si>
  <si>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</si>
  <si>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</si>
  <si>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</si>
  <si>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</si>
  <si>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</si>
  <si>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</si>
  <si>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</si>
  <si>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</si>
  <si>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</si>
  <si>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</si>
  <si>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</si>
  <si>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</si>
  <si>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</si>
  <si>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</si>
  <si>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</si>
  <si>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</si>
  <si>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</si>
  <si>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</si>
  <si>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</si>
  <si>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</si>
  <si>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</si>
  <si>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</si>
  <si>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</si>
  <si>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</si>
  <si>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</si>
  <si>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</si>
  <si>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</si>
  <si>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</si>
  <si>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</si>
  <si>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</si>
  <si>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</si>
  <si>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</si>
  <si>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</si>
  <si>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</si>
  <si>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</si>
  <si>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Architektonicko-stavební část</t>
  </si>
  <si>
    <t>STA</t>
  </si>
  <si>
    <t>1</t>
  </si>
  <si>
    <t>{1a711df4-df04-4142-a31e-329c50965628}</t>
  </si>
  <si>
    <t>D.1.2</t>
  </si>
  <si>
    <t>TZB</t>
  </si>
  <si>
    <t>{c943741b-1a1e-430f-b22f-fab69813b9a4}</t>
  </si>
  <si>
    <t>VRN</t>
  </si>
  <si>
    <t>Vedlejší rozpočtové náklady</t>
  </si>
  <si>
    <t>{1ed093bc-706e-45e0-8ac0-05c64c0491c2}</t>
  </si>
  <si>
    <t>KRYCÍ LIST SOUPISU PRACÍ</t>
  </si>
  <si>
    <t>Objekt:</t>
  </si>
  <si>
    <t>D.1.1 - Architektonicko-stavební část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</si>
  <si>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 Kalkulace a stanovení rozpočtu ceny díla budou prováděny v souladu se specifikací. Specifikaci tvoří (i) dokumentace pro provádění stavby ve smyslu příslušné vyhlášky o dokumentaci staveb, (ii) souhrnný technický koncept řešení a standardů vybavení, včetně případně projektu interiéru a knihy povrchových materiálů a prvků, a (iii) dokumentace k územnímu rozhodnutí a stavebnímu povolení (případně společnému povolení), vše sestávající z výkresů, dokumentů, rozhodnutí, souhlasů, stanovisek a vyjádření vztahující se k projektu, které byly zpracovateli cenové nabídky předány před a/nebo v průběhu výběru zhotovitele díla. Při kalkulaci a stanovení rozpočtu ceny díla bude zpracovatel cenové nabídky postupovat dle položek a popisu prací a konstrukčního řešení, jež jsou předmětem díla, a jejich číselného kódu příslušné cenové soustavy, a to vše na základě specifikace, zejména v souladu s technickými, technologickými a materiálovými charakteristikami uvedenými ve specifikaci. Tam, kde položky a jejich číselné kódy příslušné cenové soustavy obsahují v popisu odkaz na dokumentaci pro provádění stavby, bude zpracovatel cenové nabídky při kalkulaci a stanovení rozpočtu ceny díla postupovat dle a v souladu se specifikací uvedenou v dokumentaci pro provádění stavby. V případě jakéhokoliv nesouladu v obsahu jednotlivých shora uvedených dokumentů, které jsou součástí specifikace, je zpracovatel cenové nabídky povinen upozornit zpracovatele dokumentace a vyžádat si upřesnění, který ze shora uvedených dokumentů bude v daném případě rozhodným. Zároveň platí, že zpracovatel cenové nabídky stanoví cenu díla s ohledem na minimálně stejnou kvalitu, provedení, standardy a parametry jako ty uvedené v knize povrchových materiálů  Zpracovatel cenové nabídky připraví rozpočet ceny díla a cenovou nabídku za zhotovení díla tak, aby dílo mohlo být dokončeno v kvalitě uvedené ve specifikaci a hodilo se k účelu v souladu se specifikací. Zpracovatel cenové nabídky je povinen jednat s odbornou péči a prověřit správnost a úplnost specifikace a soulad jednotlivých dokumentů, jež jsou součástí specifikace, a nejpozději před předložením finální cenové nabídky upozornit zpracovatele dokumentace na všechny její nejasnosti, chyby, rozpory, nepřesnosti nebo jiné vady. V opačném případě bude specifikace považována za prostou jakýchkoliv nejasností, chyb, rozporů, nepřesností nebo jiných vad a zpracovatel cenové nabídky a/nebo následně zhotovitel díla nebude oprávněn vznášet jakékoliv požadavky nad rámec specifikace (zejména ohledně zvýšení ceny díla) v případě, že některé nejasnosti, chyby, rozpory, nepřesnosti nebo jiné vady budou zjištěny později.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</si>
  <si>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</si>
  <si>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</si>
  <si>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</si>
  <si>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</si>
  <si>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</si>
  <si>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</si>
  <si>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</si>
  <si>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</si>
  <si>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</si>
  <si>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</si>
  <si>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</si>
  <si>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</si>
  <si>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</si>
  <si>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</si>
  <si>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</si>
  <si>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</si>
  <si>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766.1 - Dveře / okna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</si>
  <si>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</si>
  <si>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</si>
  <si>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</si>
  <si>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</si>
  <si>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</si>
  <si>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</si>
  <si>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</si>
  <si>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</si>
  <si>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</si>
  <si>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</si>
  <si>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</si>
  <si>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</si>
  <si>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</si>
  <si>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</si>
  <si>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</si>
  <si>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</si>
  <si>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</si>
  <si>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</si>
  <si>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</si>
  <si>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</si>
  <si>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</si>
  <si>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</si>
  <si>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</si>
  <si>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</si>
  <si>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m2</t>
  </si>
  <si>
    <t>CS ÚRS 2025 02</t>
  </si>
  <si>
    <t>4</t>
  </si>
  <si>
    <t>2</t>
  </si>
  <si>
    <t>1027092112</t>
  </si>
  <si>
    <t>Online PSC</t>
  </si>
  <si>
    <t>https://podminky.urs.cz/item/CS_URS_2025_02/113107122</t>
  </si>
  <si>
    <t>VV</t>
  </si>
  <si>
    <t>asf. plocha</t>
  </si>
  <si>
    <t>7,3</t>
  </si>
  <si>
    <t>113107137</t>
  </si>
  <si>
    <t>Odstranění podkladů nebo krytů ručně s přemístěním hmot na skládku na vzdálenost do 3 m nebo s naložením na dopravní prostředek z betonu vyztuženého sítěmi, o tl. vrstvy přes 150 do 300 mm</t>
  </si>
  <si>
    <t>549360846</t>
  </si>
  <si>
    <t>https://podminky.urs.cz/item/CS_URS_2025_02/113107137</t>
  </si>
  <si>
    <t>bet. plocha</t>
  </si>
  <si>
    <t>3</t>
  </si>
  <si>
    <t>113107143</t>
  </si>
  <si>
    <t>Odstranění podkladů nebo krytů ručně s přemístěním hmot na skládku na vzdálenost do 3 m nebo s naložením na dopravní prostředek živičných, o tl. vrstvy přes 100 do 150 mm</t>
  </si>
  <si>
    <t>945397409</t>
  </si>
  <si>
    <t>https://podminky.urs.cz/item/CS_URS_2025_02/113107143</t>
  </si>
  <si>
    <t>Zakládání</t>
  </si>
  <si>
    <t>271542211</t>
  </si>
  <si>
    <t>Podsyp pod základové konstrukce se zhutněním a urovnáním povrchu ze štěrkodrtě netříděné</t>
  </si>
  <si>
    <t>m3</t>
  </si>
  <si>
    <t>-1556330915</t>
  </si>
  <si>
    <t>https://podminky.urs.cz/item/CS_URS_2025_02/271542211</t>
  </si>
  <si>
    <t>pochozí plocha</t>
  </si>
  <si>
    <t>11,5*0,1</t>
  </si>
  <si>
    <t>5</t>
  </si>
  <si>
    <t>273321511</t>
  </si>
  <si>
    <t>Základy z betonu železového (bez výztuže) desky z betonu bez zvláštních nároků na prostředí tř. C 25/30</t>
  </si>
  <si>
    <t>-264179843</t>
  </si>
  <si>
    <t>https://podminky.urs.cz/item/CS_URS_2025_02/273321511</t>
  </si>
  <si>
    <t>11,5*0,15</t>
  </si>
  <si>
    <t>6</t>
  </si>
  <si>
    <t>273325913</t>
  </si>
  <si>
    <t>Základy z betonu železového (bez výztuže) desky Příplatek k cenám za úpravu povrchů desek přehlazením s poprášením cementem pro konečnou úpravu</t>
  </si>
  <si>
    <t>-130438898</t>
  </si>
  <si>
    <t>https://podminky.urs.cz/item/CS_URS_2025_02/273325913</t>
  </si>
  <si>
    <t>11,5</t>
  </si>
  <si>
    <t>7</t>
  </si>
  <si>
    <t>273362021</t>
  </si>
  <si>
    <t>Výztuž základů desek ze svařovaných sítí z drátů typu KARI</t>
  </si>
  <si>
    <t>t</t>
  </si>
  <si>
    <t>630807844</t>
  </si>
  <si>
    <t>https://podminky.urs.cz/item/CS_URS_2025_02/273362021</t>
  </si>
  <si>
    <t>11,5*0,00444*2</t>
  </si>
  <si>
    <t>Svislé a kompletní konstrukce</t>
  </si>
  <si>
    <t>8</t>
  </si>
  <si>
    <t>317941121</t>
  </si>
  <si>
    <t>Osazování ocelových válcovaných nosníků na zdivu I nebo IE nebo U nebo UE nebo L, výšky do 120 mm</t>
  </si>
  <si>
    <t>-1404086478</t>
  </si>
  <si>
    <t>https://podminky.urs.cz/item/CS_URS_2025_02/317941121</t>
  </si>
  <si>
    <t>překlad IPE 120</t>
  </si>
  <si>
    <t>1,2*0,0104*2</t>
  </si>
  <si>
    <t>9</t>
  </si>
  <si>
    <t>M</t>
  </si>
  <si>
    <t>13010744</t>
  </si>
  <si>
    <t>ocel profilová jakost S235JR (11 375) průřez IPE 120</t>
  </si>
  <si>
    <t>-1295020977</t>
  </si>
  <si>
    <t>10</t>
  </si>
  <si>
    <t>342272225</t>
  </si>
  <si>
    <t>Příčky z pórobetonových tvárnic hladkých na tenké maltové lože objemová hmotnost do 500 kg/m3, tloušťka příčky 100 mm</t>
  </si>
  <si>
    <t>-878459147</t>
  </si>
  <si>
    <t>https://podminky.urs.cz/item/CS_URS_2025_02/342272225</t>
  </si>
  <si>
    <t>(4,1+0,9+1)*2,8</t>
  </si>
  <si>
    <t>11</t>
  </si>
  <si>
    <t>342272245</t>
  </si>
  <si>
    <t>Příčky z pórobetonových tvárnic hladkých na tenké maltové lože objemová hmotnost do 500 kg/m3, tloušťka příčky 150 mm</t>
  </si>
  <si>
    <t>130792115</t>
  </si>
  <si>
    <t>https://podminky.urs.cz/item/CS_URS_2025_02/342272245</t>
  </si>
  <si>
    <t>2,9*2,8</t>
  </si>
  <si>
    <t>0,9*2</t>
  </si>
  <si>
    <t>Součet</t>
  </si>
  <si>
    <t>346481111</t>
  </si>
  <si>
    <t>Zaplentování rýh, potrubí, válcovaných nosníků, výklenků nebo nik jakéhokoliv tvaru, na maltu ve stěnách nebo před stěnami rabicovým pletivem</t>
  </si>
  <si>
    <t>702784214</t>
  </si>
  <si>
    <t>https://podminky.urs.cz/item/CS_URS_2025_02/346481111</t>
  </si>
  <si>
    <t>1,2*0,5</t>
  </si>
  <si>
    <t>13</t>
  </si>
  <si>
    <t>K005</t>
  </si>
  <si>
    <t>Podpěra pro osazení překladu</t>
  </si>
  <si>
    <t>kus</t>
  </si>
  <si>
    <t>-1463839726</t>
  </si>
  <si>
    <t>Úpravy povrchů, podlahy a osazování výplní</t>
  </si>
  <si>
    <t>14</t>
  </si>
  <si>
    <t>612142001</t>
  </si>
  <si>
    <t>Pletivo vnitřních ploch v ploše nebo pruzích, na plném podkladu sklovláknité vtlačené do tmelu včetně tmelu stěn</t>
  </si>
  <si>
    <t>-402149866</t>
  </si>
  <si>
    <t>https://podminky.urs.cz/item/CS_URS_2025_02/612142001</t>
  </si>
  <si>
    <t>39*2,8</t>
  </si>
  <si>
    <t>15</t>
  </si>
  <si>
    <t>612321141</t>
  </si>
  <si>
    <t>Omítka vápenocementová vnitřních ploch nanášená ručně dvouvrstvá, tloušťky jádrové omítky do 10 mm a tloušťky štuku do 3 mm štuková svislých konstrukcí stěn</t>
  </si>
  <si>
    <t>427818802</t>
  </si>
  <si>
    <t>https://podminky.urs.cz/item/CS_URS_2025_02/612321141</t>
  </si>
  <si>
    <t>Ostatní konstrukce a práce, bourání</t>
  </si>
  <si>
    <t>16</t>
  </si>
  <si>
    <t>949101111</t>
  </si>
  <si>
    <t>Lešení pomocné pracovní pro objekty pozemních staveb pro zatížení do 150 kg/m2, o výšce lešeňové podlahy do 1,9 m</t>
  </si>
  <si>
    <t>-179761214</t>
  </si>
  <si>
    <t>https://podminky.urs.cz/item/CS_URS_2025_02/949101111</t>
  </si>
  <si>
    <t>4,27+6,86+10,58+17,54</t>
  </si>
  <si>
    <t>17</t>
  </si>
  <si>
    <t>952901111</t>
  </si>
  <si>
    <t>Vyčištění budov nebo objektů před předáním do užívání budov bytové nebo občanské výstavby, světlé výšky podlaží do 4 m</t>
  </si>
  <si>
    <t>-1069117222</t>
  </si>
  <si>
    <t>https://podminky.urs.cz/item/CS_URS_2025_02/952901111</t>
  </si>
  <si>
    <t>18</t>
  </si>
  <si>
    <t>962052210</t>
  </si>
  <si>
    <t>Bourání zdiva železobetonového nadzákladového, objemu do 1 m3</t>
  </si>
  <si>
    <t>554082201</t>
  </si>
  <si>
    <t>https://podminky.urs.cz/item/CS_URS_2025_02/962052210</t>
  </si>
  <si>
    <t>0,1*2*0,15*2</t>
  </si>
  <si>
    <t>1*0,19*0,18</t>
  </si>
  <si>
    <t>2*0,07*0,18</t>
  </si>
  <si>
    <t>1*2*0,15</t>
  </si>
  <si>
    <t>19</t>
  </si>
  <si>
    <t>962084131</t>
  </si>
  <si>
    <t>Bourání příček nebo přizdívek deskových, umakartových, sololitových apod., tl. přes 50 do 100 mm</t>
  </si>
  <si>
    <t>1151028745</t>
  </si>
  <si>
    <t>https://podminky.urs.cz/item/CS_URS_2025_02/962084131</t>
  </si>
  <si>
    <t>15*2,7</t>
  </si>
  <si>
    <t>20</t>
  </si>
  <si>
    <t>965043331</t>
  </si>
  <si>
    <t>Bourání mazanin betonových s potěrem nebo teracem tl. do 100 mm, plochy do 4 m2</t>
  </si>
  <si>
    <t>-1006097909</t>
  </si>
  <si>
    <t>https://podminky.urs.cz/item/CS_URS_2025_02/965043331</t>
  </si>
  <si>
    <t>1,05*0,03</t>
  </si>
  <si>
    <t>977151118</t>
  </si>
  <si>
    <t>Jádrové vrty diamantovými korunkami do stavebních materiálů (železobetonu, betonu, cihel, obkladů, dlažeb, kamene) průměru přes 90 do 100 mm</t>
  </si>
  <si>
    <t>m</t>
  </si>
  <si>
    <t>-2122275880</t>
  </si>
  <si>
    <t>https://podminky.urs.cz/item/CS_URS_2025_02/977151118</t>
  </si>
  <si>
    <t>22</t>
  </si>
  <si>
    <t>K004</t>
  </si>
  <si>
    <t>Přesun radiátoru do nové pozice, včetně úpravy potrubí / armatur</t>
  </si>
  <si>
    <t>1600056429</t>
  </si>
  <si>
    <t>23</t>
  </si>
  <si>
    <t>R6515</t>
  </si>
  <si>
    <t>M+D Kuchyňská linka, včetně spotřebičů a příslušenství</t>
  </si>
  <si>
    <t>kpl</t>
  </si>
  <si>
    <t>1632007214</t>
  </si>
  <si>
    <t>997</t>
  </si>
  <si>
    <t>Doprava suti a vybouraných hmot</t>
  </si>
  <si>
    <t>24</t>
  </si>
  <si>
    <t>997013151</t>
  </si>
  <si>
    <t>Vnitrostaveništní doprava suti a vybouraných hmot vodorovně do 50 m s naložením s omezením mechanizace pro budovy a haly výšky do 6 m</t>
  </si>
  <si>
    <t>-174304401</t>
  </si>
  <si>
    <t>https://podminky.urs.cz/item/CS_URS_2025_02/997013151</t>
  </si>
  <si>
    <t>25</t>
  </si>
  <si>
    <t>997013501</t>
  </si>
  <si>
    <t>Odvoz suti a vybouraných hmot na skládku nebo meziskládku se složením, na vzdálenost do 1 km</t>
  </si>
  <si>
    <t>535498518</t>
  </si>
  <si>
    <t>https://podminky.urs.cz/item/CS_URS_2025_02/997013501</t>
  </si>
  <si>
    <t>26</t>
  </si>
  <si>
    <t>997013509</t>
  </si>
  <si>
    <t>Odvoz suti a vybouraných hmot na skládku nebo meziskládku se složením, na vzdálenost Příplatek k ceně za každý další započatý 1 km přes 1 km</t>
  </si>
  <si>
    <t>1551848484</t>
  </si>
  <si>
    <t>https://podminky.urs.cz/item/CS_URS_2025_02/997013509</t>
  </si>
  <si>
    <t>12,208*19</t>
  </si>
  <si>
    <t>27</t>
  </si>
  <si>
    <t>997013871</t>
  </si>
  <si>
    <t>Poplatek za uložení stavebního odpadu na recyklační skládce (skládkovné) směsného stavebního a demoličního zatříděného do Katalogu odpadů pod kódem 17 09 04</t>
  </si>
  <si>
    <t>-1140878202</t>
  </si>
  <si>
    <t>https://podminky.urs.cz/item/CS_URS_2025_02/997013871</t>
  </si>
  <si>
    <t>998</t>
  </si>
  <si>
    <t>Přesun hmot</t>
  </si>
  <si>
    <t>28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</si>
  <si>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</si>
  <si>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</si>
  <si>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1834959598</t>
  </si>
  <si>
    <t>https://podminky.urs.cz/item/CS_URS_2025_02/998011008</t>
  </si>
  <si>
    <t>PSV</t>
  </si>
  <si>
    <t>Práce a dodávky PSV</t>
  </si>
  <si>
    <t>725</t>
  </si>
  <si>
    <t>Zdravotechnika - zařizovací předměty</t>
  </si>
  <si>
    <t>29</t>
  </si>
  <si>
    <t>725110814</t>
  </si>
  <si>
    <t>Demontáž klozetů kombi</t>
  </si>
  <si>
    <t>soubor</t>
  </si>
  <si>
    <t>-730248093</t>
  </si>
  <si>
    <t>https://podminky.urs.cz/item/CS_URS_2025_02/725110814</t>
  </si>
  <si>
    <t>30</t>
  </si>
  <si>
    <t>725210821</t>
  </si>
  <si>
    <t>Demontáž umyvadel bez výtokových armatur umyvadel</t>
  </si>
  <si>
    <t>-1190842394</t>
  </si>
  <si>
    <t>https://podminky.urs.cz/item/CS_URS_2025_02/725210821</t>
  </si>
  <si>
    <t>31</t>
  </si>
  <si>
    <t>725240811</t>
  </si>
  <si>
    <t>Demontáž sprchových kabin a vaniček bez výtokových armatur kabin</t>
  </si>
  <si>
    <t>-712573743</t>
  </si>
  <si>
    <t>https://podminky.urs.cz/item/CS_URS_2025_02/725240811</t>
  </si>
  <si>
    <t>32</t>
  </si>
  <si>
    <t>725240812</t>
  </si>
  <si>
    <t>Demontáž sprchových kabin a vaniček bez výtokových armatur vaniček</t>
  </si>
  <si>
    <t>98658085</t>
  </si>
  <si>
    <t>https://podminky.urs.cz/item/CS_URS_2025_02/725240812</t>
  </si>
  <si>
    <t>33</t>
  </si>
  <si>
    <t>725820802</t>
  </si>
  <si>
    <t>Demontáž baterií stojánkových do 1 otvoru</t>
  </si>
  <si>
    <t>630569752</t>
  </si>
  <si>
    <t>https://podminky.urs.cz/item/CS_URS_2025_02/725820802</t>
  </si>
  <si>
    <t>34</t>
  </si>
  <si>
    <t>725840850</t>
  </si>
  <si>
    <t>Demontáž baterií sprchových diferenciálních do G 3/4 x 1</t>
  </si>
  <si>
    <t>-295881579</t>
  </si>
  <si>
    <t>https://podminky.urs.cz/item/CS_URS_2025_02/725840850</t>
  </si>
  <si>
    <t>763</t>
  </si>
  <si>
    <t>Konstrukce suché výstavby</t>
  </si>
  <si>
    <t>35</t>
  </si>
  <si>
    <t>763121426</t>
  </si>
  <si>
    <t>Stěna předsazená ze sádrokartonových desek s nosnou konstrukcí z ocelových profilů CW, UW jednoduše opláštěná deskou impregnovanou H2 tl. 12,5 mm bez izolace, EI 15, stěna tl. 112,5 mm, profil 100</t>
  </si>
  <si>
    <t>2129159534</t>
  </si>
  <si>
    <t>https://podminky.urs.cz/item/CS_URS_2025_02/763121426</t>
  </si>
  <si>
    <t>(4,1+1,1)*2,7</t>
  </si>
  <si>
    <t>36</t>
  </si>
  <si>
    <t>763131451</t>
  </si>
  <si>
    <t>Podhled ze sádrokartonových desek dvouvrstvá zavěšená spodní konstrukce z ocelových profilů CD, UD jednoduše opláštěná deskou impregnovanou H2, tl. 12,5 mm, bez izolace</t>
  </si>
  <si>
    <t>-830546710</t>
  </si>
  <si>
    <t>https://podminky.urs.cz/item/CS_URS_2025_02/763131451</t>
  </si>
  <si>
    <t>37</t>
  </si>
  <si>
    <t>763131821</t>
  </si>
  <si>
    <t>Demontáž podhledu nebo samostatného požárního předělu ze sádrokartonových desek s nosnou konstrukcí dvouvrstvou z ocelových profilů, opláštění jednoduché</t>
  </si>
  <si>
    <t>-524849201</t>
  </si>
  <si>
    <t>https://podminky.urs.cz/item/CS_URS_2025_02/763131821</t>
  </si>
  <si>
    <t>2,15+1,05</t>
  </si>
  <si>
    <t>38</t>
  </si>
  <si>
    <t>763164521</t>
  </si>
  <si>
    <t>Obklad konstrukcí sádrokartonovými deskami včetně ochranných úhelníků ve tvaru L rozvinuté šíře do 0,4 m, opláštěný deskou impregnovanou H2, tl. 12,5 mm</t>
  </si>
  <si>
    <t>1661453006</t>
  </si>
  <si>
    <t>https://podminky.urs.cz/item/CS_URS_2025_02/763164521</t>
  </si>
  <si>
    <t>39</t>
  </si>
  <si>
    <t>998763321</t>
  </si>
  <si>
    <t>Přesun hmot pro konstrukce montované z desek sádrokartonových, sádrovláknitých, cementovláknitých nebo cementových stanovený z hmotnosti přesunovaného materiálu vodorovná dopravní vzdálenost do 50 m s omezením mechanizace v objektech výšky do 6 m</t>
  </si>
  <si>
    <t>-1403881866</t>
  </si>
  <si>
    <t>https://podminky.urs.cz/item/CS_URS_2025_02/998763321</t>
  </si>
  <si>
    <t>766</t>
  </si>
  <si>
    <t>Konstrukce truhlářské</t>
  </si>
  <si>
    <t>40</t>
  </si>
  <si>
    <t>766491851</t>
  </si>
  <si>
    <t>Demontáž ostatních truhlářských konstrukcí prahů dveří jednokřídlových</t>
  </si>
  <si>
    <t>-380432969</t>
  </si>
  <si>
    <t>https://podminky.urs.cz/item/CS_URS_2025_02/766491851</t>
  </si>
  <si>
    <t>41</t>
  </si>
  <si>
    <t>766491853</t>
  </si>
  <si>
    <t>Demontáž ostatních truhlářských konstrukcí prahů dveří dvoukřídlových</t>
  </si>
  <si>
    <t>515235942</t>
  </si>
  <si>
    <t>https://podminky.urs.cz/item/CS_URS_2025_02/766491853</t>
  </si>
  <si>
    <t>42</t>
  </si>
  <si>
    <t>766825821</t>
  </si>
  <si>
    <t>Demontáž nábytku vestavěného skříní dvoukřídlových</t>
  </si>
  <si>
    <t>828105832</t>
  </si>
  <si>
    <t>https://podminky.urs.cz/item/CS_URS_2025_02/766825821</t>
  </si>
  <si>
    <t>43</t>
  </si>
  <si>
    <t>K001</t>
  </si>
  <si>
    <t>Vybourání stávajících vstupních dveří, včetně zárubní, odvozu a skládkovného</t>
  </si>
  <si>
    <t>-1535195749</t>
  </si>
  <si>
    <t>44</t>
  </si>
  <si>
    <t>K002</t>
  </si>
  <si>
    <t>Vybourání stávajících vnitřních dveří, včetně zárubní, odvozu a skládkovného</t>
  </si>
  <si>
    <t>946065908</t>
  </si>
  <si>
    <t>45</t>
  </si>
  <si>
    <t>K003</t>
  </si>
  <si>
    <t>Vybourání stávajících vnitřních dveří, včetně odvozu a skládkovného</t>
  </si>
  <si>
    <t>609791552</t>
  </si>
  <si>
    <t>766.1</t>
  </si>
  <si>
    <t>Dveře / okna</t>
  </si>
  <si>
    <t>46</t>
  </si>
  <si>
    <t>O01</t>
  </si>
  <si>
    <t>M+D - O01 - Venkovní dveře plastové 1780x2795mm, včetně rámu, kování a příslušenství dle tabulky výplní otvorů</t>
  </si>
  <si>
    <t>-521202279</t>
  </si>
  <si>
    <t>47</t>
  </si>
  <si>
    <t>O02</t>
  </si>
  <si>
    <t>M+D - O02 - Vnitřní dveře dřevěné 1470x1970mm, včetně nátěru stáv. zárubně, kování a příslušenství dle tabulky výplní otvorů</t>
  </si>
  <si>
    <t>-24329276</t>
  </si>
  <si>
    <t>48</t>
  </si>
  <si>
    <t>O03</t>
  </si>
  <si>
    <t>M+D - O03 - Vnitřní dveře dřevěné 1250x1980mm, včetně nátěru stáv. zárubně, kování a příslušenství dle tabulky výplní otvorů</t>
  </si>
  <si>
    <t>1669798871</t>
  </si>
  <si>
    <t>49</t>
  </si>
  <si>
    <t>O04</t>
  </si>
  <si>
    <t>M+D - O04 - Vnitřní dveře dřevěné 900x1970mm, PO EI 30 DP3, včetně zárubně, kování a příslušenství dle tabulky výplní otvorů</t>
  </si>
  <si>
    <t>-1248195764</t>
  </si>
  <si>
    <t>50</t>
  </si>
  <si>
    <t>O05</t>
  </si>
  <si>
    <t>M+D - O05 - Vnitřní dveře dřevěné 800x1970mm, včetně zárubně, kování a příslušenství dle tabulky výplní otvorů</t>
  </si>
  <si>
    <t>885171962</t>
  </si>
  <si>
    <t>51</t>
  </si>
  <si>
    <t>O06</t>
  </si>
  <si>
    <t>M+D - O06 - Vnitřní dveře dřevěné posuvné 800x1970mm, včetně zárubně, pouzdra, kování a příslušenství dle tabulky výplní otvorů</t>
  </si>
  <si>
    <t>411297572</t>
  </si>
  <si>
    <t>52</t>
  </si>
  <si>
    <t>O07</t>
  </si>
  <si>
    <t>M+D - O07 - Vnitřní dveře dřevěné posuvné 800x1970mm, včetně zárubně, kování a příslušenství dle tabulky výplní otvorů</t>
  </si>
  <si>
    <t>454092570</t>
  </si>
  <si>
    <t>53</t>
  </si>
  <si>
    <t>O08</t>
  </si>
  <si>
    <t>M+D - O08 - Sestava dveří a okna plastového 2090x2470mm, včetně příslušenství dle tabulky výplní otvorů</t>
  </si>
  <si>
    <t>856362703</t>
  </si>
  <si>
    <t>54</t>
  </si>
  <si>
    <t>O09</t>
  </si>
  <si>
    <t>M+D - O09 - Kontrolní dvířka 600x600mm s PO EW 30 DP1, včetně příslušenství dle tabulky výplní otvorů</t>
  </si>
  <si>
    <t>47432259</t>
  </si>
  <si>
    <t>771</t>
  </si>
  <si>
    <t>Podlahy z dlaždic</t>
  </si>
  <si>
    <t>55</t>
  </si>
  <si>
    <t>771111011</t>
  </si>
  <si>
    <t>Příprava podkladu před provedením dlažby vysátí podlah</t>
  </si>
  <si>
    <t>-1313757917</t>
  </si>
  <si>
    <t>https://podminky.urs.cz/item/CS_URS_2025_02/771111011</t>
  </si>
  <si>
    <t>6,86</t>
  </si>
  <si>
    <t>56</t>
  </si>
  <si>
    <t>771121011</t>
  </si>
  <si>
    <t>Příprava podkladu před provedením dlažby nátěr penetrační na podlahu</t>
  </si>
  <si>
    <t>1948340573</t>
  </si>
  <si>
    <t>https://podminky.urs.cz/item/CS_URS_2025_02/771121011</t>
  </si>
  <si>
    <t>57</t>
  </si>
  <si>
    <t>771151012</t>
  </si>
  <si>
    <t>Příprava podkladu před provedením dlažby samonivelační stěrka min. pevnosti 20 MPa, tloušťky přes 3 do 5 mm</t>
  </si>
  <si>
    <t>1873224758</t>
  </si>
  <si>
    <t>https://podminky.urs.cz/item/CS_URS_2025_02/771151012</t>
  </si>
  <si>
    <t>58</t>
  </si>
  <si>
    <t>771571810</t>
  </si>
  <si>
    <t>Demontáž podlah z dlaždic keramických kladených do malty</t>
  </si>
  <si>
    <t>1849224601</t>
  </si>
  <si>
    <t>https://podminky.urs.cz/item/CS_URS_2025_02/771571810</t>
  </si>
  <si>
    <t>17,98+2,95</t>
  </si>
  <si>
    <t>59</t>
  </si>
  <si>
    <t>771574413</t>
  </si>
  <si>
    <t>Montáž podlah z dlaždic keramických lepených cementovým flexibilním lepidlem hladkých, tloušťky do 10 mm přes 2 do 4 ks/m2</t>
  </si>
  <si>
    <t>-1750650220</t>
  </si>
  <si>
    <t>https://podminky.urs.cz/item/CS_URS_2025_02/771574413</t>
  </si>
  <si>
    <t>60</t>
  </si>
  <si>
    <t>59761136</t>
  </si>
  <si>
    <t>dlažba keramická slinutá mrazuvzdorná povrch hladký/lesklý tl do 10mm přes 2 do 4ks/m2</t>
  </si>
  <si>
    <t>1945679810</t>
  </si>
  <si>
    <t>6,86*1,15 'Přepočtené koeficientem množství</t>
  </si>
  <si>
    <t>61</t>
  </si>
  <si>
    <t>771591112</t>
  </si>
  <si>
    <t>Izolace podlahy pod dlažbu nátěrem nebo stěrkou ve dvou vrstvách</t>
  </si>
  <si>
    <t>1442035383</t>
  </si>
  <si>
    <t>https://podminky.urs.cz/item/CS_URS_2025_02/771591112</t>
  </si>
  <si>
    <t>62</t>
  </si>
  <si>
    <t>998771111</t>
  </si>
  <si>
    <t>Přesun hmot pro podlahy z dlaždic stanovený z hmotnosti přesunovaného materiálu vodorovná dopravní vzdálenost do 50 m s omezením mechanizace v objektech výšky do 6 m</t>
  </si>
  <si>
    <t>-803286420</t>
  </si>
  <si>
    <t>https://podminky.urs.cz/item/CS_URS_2025_02/998771111</t>
  </si>
  <si>
    <t>776</t>
  </si>
  <si>
    <t>Podlahy povlakové</t>
  </si>
  <si>
    <t>63</t>
  </si>
  <si>
    <t>776111311</t>
  </si>
  <si>
    <t>Příprava podkladu povlakových podlah a stěn vysátí podlah</t>
  </si>
  <si>
    <t>-118416850</t>
  </si>
  <si>
    <t>https://podminky.urs.cz/item/CS_URS_2025_02/776111311</t>
  </si>
  <si>
    <t>4,27+10,58+17,54</t>
  </si>
  <si>
    <t>64</t>
  </si>
  <si>
    <t>776121112</t>
  </si>
  <si>
    <t>Příprava podkladu povlakových podlah a stěn penetrace vodou ředitelná podlah</t>
  </si>
  <si>
    <t>-2125642098</t>
  </si>
  <si>
    <t>https://podminky.urs.cz/item/CS_URS_2025_02/776121112</t>
  </si>
  <si>
    <t>65</t>
  </si>
  <si>
    <t>776141112</t>
  </si>
  <si>
    <t>Příprava podkladu povlakových podlah a stěn vyrovnání samonivelační stěrkou podlah pevnosti 20 MPa, tloušťky přes 3 do 5 mm</t>
  </si>
  <si>
    <t>-946356064</t>
  </si>
  <si>
    <t>https://podminky.urs.cz/item/CS_URS_2025_02/776141112</t>
  </si>
  <si>
    <t>66</t>
  </si>
  <si>
    <t>776201812</t>
  </si>
  <si>
    <t>Demontáž povlakových podlahovin lepených ručně s podložkou</t>
  </si>
  <si>
    <t>569745216</t>
  </si>
  <si>
    <t>https://podminky.urs.cz/item/CS_URS_2025_02/776201812</t>
  </si>
  <si>
    <t>3,49+2,15+1,05+15,28</t>
  </si>
  <si>
    <t>67</t>
  </si>
  <si>
    <t>776221111</t>
  </si>
  <si>
    <t>Montáž podlahovin z PVC lepením standardním lepidlem z pásů</t>
  </si>
  <si>
    <t>-1966179082</t>
  </si>
  <si>
    <t>https://podminky.urs.cz/item/CS_URS_2025_02/776221111</t>
  </si>
  <si>
    <t>68</t>
  </si>
  <si>
    <t>28411144</t>
  </si>
  <si>
    <t>podlahovina vinylová homogenní protiskluzná se vsypem a výztuž. vrstvou, třída zátěže 34/43, hořlavost Bfl-s1 tl 2,50mm</t>
  </si>
  <si>
    <t>-772096552</t>
  </si>
  <si>
    <t>32,39*1,1 'Přepočtené koeficientem množství</t>
  </si>
  <si>
    <t>69</t>
  </si>
  <si>
    <t>776421111</t>
  </si>
  <si>
    <t>Montáž lišt obvodových lepených</t>
  </si>
  <si>
    <t>1454381682</t>
  </si>
  <si>
    <t>https://podminky.urs.cz/item/CS_URS_2025_02/776421111</t>
  </si>
  <si>
    <t>70</t>
  </si>
  <si>
    <t>28342163</t>
  </si>
  <si>
    <t>lišta podlahová PVC fabion</t>
  </si>
  <si>
    <t>923370894</t>
  </si>
  <si>
    <t>38,5*1,02 'Přepočtené koeficientem množství</t>
  </si>
  <si>
    <t>71</t>
  </si>
  <si>
    <t>998776111</t>
  </si>
  <si>
    <t>Přesun hmot pro podlahy povlakové stanovený z hmotnosti přesunovaného materiálu vodorovná dopravní vzdálenost do 50 m s omezením mechanizace v objektech výšky do 6 m</t>
  </si>
  <si>
    <t>554157732</t>
  </si>
  <si>
    <t>https://podminky.urs.cz/item/CS_URS_2025_02/998776111</t>
  </si>
  <si>
    <t>781</t>
  </si>
  <si>
    <t>Dokončovací práce - obklady</t>
  </si>
  <si>
    <t>72</t>
  </si>
  <si>
    <t>781111011</t>
  </si>
  <si>
    <t>Příprava podkladu před provedením obkladu oprášení (ometení) stěny</t>
  </si>
  <si>
    <t>-1174643573</t>
  </si>
  <si>
    <t>https://podminky.urs.cz/item/CS_URS_2025_02/781111011</t>
  </si>
  <si>
    <t>12*2,5</t>
  </si>
  <si>
    <t>3,3*0,6</t>
  </si>
  <si>
    <t>73</t>
  </si>
  <si>
    <t>781121011</t>
  </si>
  <si>
    <t>Příprava podkladu před provedením obkladu nátěr penetrační na stěnu</t>
  </si>
  <si>
    <t>1757265461</t>
  </si>
  <si>
    <t>https://podminky.urs.cz/item/CS_URS_2025_02/781121011</t>
  </si>
  <si>
    <t>74</t>
  </si>
  <si>
    <t>781131112</t>
  </si>
  <si>
    <t>Izolace stěny pod obklad izolace nátěrem nebo stěrkou ve dvou vrstvách</t>
  </si>
  <si>
    <t>1404095058</t>
  </si>
  <si>
    <t>https://podminky.urs.cz/item/CS_URS_2025_02/781131112</t>
  </si>
  <si>
    <t>75</t>
  </si>
  <si>
    <t>781472213</t>
  </si>
  <si>
    <t>Montáž keramických obkladů stěn lepených cementovým flexibilním lepidlem hladkých přes 2 do 4 ks/m2</t>
  </si>
  <si>
    <t>-1917452522</t>
  </si>
  <si>
    <t>https://podminky.urs.cz/item/CS_URS_2025_02/781472213</t>
  </si>
  <si>
    <t>76</t>
  </si>
  <si>
    <t>59761703</t>
  </si>
  <si>
    <t>obklad keramický nemrazuvzdorný povrch hladký/lesklý tl do 10mm přes 2 do 4ks/m2</t>
  </si>
  <si>
    <t>605068723</t>
  </si>
  <si>
    <t>31,98*1,15 'Přepočtené koeficientem množství</t>
  </si>
  <si>
    <t>77</t>
  </si>
  <si>
    <t>998781111</t>
  </si>
  <si>
    <t>Přesun hmot pro obklady keramické stanovený z hmotnosti přesunovaného materiálu vodorovná dopravní vzdálenost do 50 m s omezením mechanizace v objektech výšky do 6 m</t>
  </si>
  <si>
    <t>1170715210</t>
  </si>
  <si>
    <t>https://podminky.urs.cz/item/CS_URS_2025_02/998781111</t>
  </si>
  <si>
    <t>784</t>
  </si>
  <si>
    <t>Dokončovací práce - malby a tapety</t>
  </si>
  <si>
    <t>78</t>
  </si>
  <si>
    <t>784181101</t>
  </si>
  <si>
    <t>Penetrace podkladu jednonásobná základní akrylátová bezbarvá v místnostech výšky do 3,80 m</t>
  </si>
  <si>
    <t>559363128</t>
  </si>
  <si>
    <t>https://podminky.urs.cz/item/CS_URS_2025_02/784181101</t>
  </si>
  <si>
    <t>79</t>
  </si>
  <si>
    <t>784211101</t>
  </si>
  <si>
    <t>Malby z malířských směsí oděruvzdorných za mokra dvojnásobné, bílé za mokra oděruvzdorné výborně v místnostech výšky do 3,80 m</t>
  </si>
  <si>
    <t>1006781781</t>
  </si>
  <si>
    <t>https://podminky.urs.cz/item/CS_URS_2025_02/784211101</t>
  </si>
  <si>
    <t>D.1.2 - TZB</t>
  </si>
  <si>
    <t xml:space="preserve">    721 - Zdravotechnika - vnitřní kanalizace</t>
  </si>
  <si>
    <t xml:space="preserve">    722 - Zdravotechnika - vnitřní vodovod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</si>
  <si>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</si>
  <si>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</si>
  <si>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</si>
  <si>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</si>
  <si>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>Vybourání stávajících TZB rozvodů a zařízení, vč. zařizovacích předmětů a příslušenství, včetně odvozu a skládkovného</t>
  </si>
  <si>
    <t>978840500</t>
  </si>
  <si>
    <t>721</t>
  </si>
  <si>
    <t>Zdravotechnika - vnitřní kanalizace</t>
  </si>
  <si>
    <t>721174042</t>
  </si>
  <si>
    <t>Potrubí z trub polypropylenových připojovací DN 40</t>
  </si>
  <si>
    <t>-124565474</t>
  </si>
  <si>
    <t>https://podminky.urs.cz/item/CS_URS_2025_02/721174042</t>
  </si>
  <si>
    <t>721174043</t>
  </si>
  <si>
    <t>Potrubí z trub polypropylenových připojovací DN 50</t>
  </si>
  <si>
    <t>-349988149</t>
  </si>
  <si>
    <t>https://podminky.urs.cz/item/CS_URS_2025_02/721174043</t>
  </si>
  <si>
    <t>721174045</t>
  </si>
  <si>
    <t>Potrubí z trub polypropylenových připojovací DN 110</t>
  </si>
  <si>
    <t>1866972149</t>
  </si>
  <si>
    <t>https://podminky.urs.cz/item/CS_URS_2025_02/721174045</t>
  </si>
  <si>
    <t>721211404</t>
  </si>
  <si>
    <t>Podlahové vpusti s vodorovným odtokem DN 50/75 s přepadovou trubkou</t>
  </si>
  <si>
    <t>-22376221</t>
  </si>
  <si>
    <t>https://podminky.urs.cz/item/CS_URS_2025_02/721211404</t>
  </si>
  <si>
    <t>721226511</t>
  </si>
  <si>
    <t>Zápachové uzávěrky podomítkové (Pe) s krycí deskou pro pračku a myčku DN 40</t>
  </si>
  <si>
    <t>-1154650926</t>
  </si>
  <si>
    <t>https://podminky.urs.cz/item/CS_URS_2025_02/721226511</t>
  </si>
  <si>
    <t>721290111</t>
  </si>
  <si>
    <t>Zkouška těsnosti kanalizace v objektech vodou do DN 125</t>
  </si>
  <si>
    <t>-238610265</t>
  </si>
  <si>
    <t>998721111</t>
  </si>
  <si>
    <t>Přesun hmot pro vnitřní kanalizaci stanovený z hmotnosti přesunovaného materiálu vodorovná dopravní vzdálenost do 50 m s omezením mechanizace v objektech výšky do 6 m</t>
  </si>
  <si>
    <t>1099145818</t>
  </si>
  <si>
    <t>https://podminky.urs.cz/item/CS_URS_2025_02/998721111</t>
  </si>
  <si>
    <t>722</t>
  </si>
  <si>
    <t>Zdravotechnika - vnitřní vodovod</t>
  </si>
  <si>
    <t>722174022</t>
  </si>
  <si>
    <t>Potrubí z trubek polypropylenových spojovaných svařováním z jednovrstvého PP-R S2,5 (PN 20) D 20/3,4</t>
  </si>
  <si>
    <t>1836993255</t>
  </si>
  <si>
    <t>https://podminky.urs.cz/item/CS_URS_2025_02/722174022</t>
  </si>
  <si>
    <t>vodovod</t>
  </si>
  <si>
    <t>(0,85+2,5+0,6+1,7+3,3+0,4+0,35+1,35+0,3+0,5+3,8+1+0,2+0,25+0,7+0,85)*2</t>
  </si>
  <si>
    <t>722181251</t>
  </si>
  <si>
    <t>Ochrana potrubí termoizolačními trubicemi z pěnového polyetylenu PE přilepenými v příčných a podélných spojích, tloušťky izolace přes 20 do 25 mm, vnitřního průměru izolace DN do 22 mm</t>
  </si>
  <si>
    <t>-471519733</t>
  </si>
  <si>
    <t>https://podminky.urs.cz/item/CS_URS_2025_02/722181251</t>
  </si>
  <si>
    <t>37,3</t>
  </si>
  <si>
    <t>722240122</t>
  </si>
  <si>
    <t>Armatury z plastických hmot kohouty (PPR) kulové DN 20</t>
  </si>
  <si>
    <t>-1353442568</t>
  </si>
  <si>
    <t>https://podminky.urs.cz/item/CS_URS_2025_02/722240122</t>
  </si>
  <si>
    <t>722290215</t>
  </si>
  <si>
    <t>Zkoušky, proplach a desinfekce vodovodního potrubí zkoušky těsnosti vodovodního potrubí hrdlového nebo přírubového do DN 100</t>
  </si>
  <si>
    <t>513686338</t>
  </si>
  <si>
    <t>46,7</t>
  </si>
  <si>
    <t>K007</t>
  </si>
  <si>
    <t>M+D Vodoměr 1,5m3/hod</t>
  </si>
  <si>
    <t>-1889927715</t>
  </si>
  <si>
    <t>998722111</t>
  </si>
  <si>
    <t>Přesun hmot pro vnitřní vodovod stanovený z hmotnosti přesunovaného materiálu vodorovná dopravní vzdálenost do 50 m s omezením mechanizace v objektech výšky do 6 m</t>
  </si>
  <si>
    <t>-1798156162</t>
  </si>
  <si>
    <t>https://podminky.urs.cz/item/CS_URS_2025_02/998722111</t>
  </si>
  <si>
    <t>725112173</t>
  </si>
  <si>
    <t>Zařízení záchodů kombi klozety s hlubokým splachováním pro handicapované odpad svislý</t>
  </si>
  <si>
    <t>2117382389</t>
  </si>
  <si>
    <t>https://podminky.urs.cz/item/CS_URS_2025_02/725112173</t>
  </si>
  <si>
    <t>725211602</t>
  </si>
  <si>
    <t>Umyvadla keramická bílá bez výtokových armatur připevněná na stěnu šrouby bez sloupu nebo krytu na sifon, šířka umyvadla 550 mm</t>
  </si>
  <si>
    <t>-413102429</t>
  </si>
  <si>
    <t>https://podminky.urs.cz/item/CS_URS_2025_02/725211602</t>
  </si>
  <si>
    <t>725291652</t>
  </si>
  <si>
    <t>Montáž doplňků zařízení koupelen a záchodů dávkovače tekutého mýdla</t>
  </si>
  <si>
    <t>1420665710</t>
  </si>
  <si>
    <t>https://podminky.urs.cz/item/CS_URS_2025_02/725291652</t>
  </si>
  <si>
    <t>55431098</t>
  </si>
  <si>
    <t>dávkovač tekutého mýdla bílý 0,8L</t>
  </si>
  <si>
    <t>1558833512</t>
  </si>
  <si>
    <t>725291653</t>
  </si>
  <si>
    <t>Montáž doplňků zařízení koupelen a záchodů zásobníku toaletních papírů</t>
  </si>
  <si>
    <t>-549598774</t>
  </si>
  <si>
    <t>https://podminky.urs.cz/item/CS_URS_2025_02/725291653</t>
  </si>
  <si>
    <t>55431092</t>
  </si>
  <si>
    <t>zásobník toaletních papírů komaxit bílý D 310mm</t>
  </si>
  <si>
    <t>2018733120</t>
  </si>
  <si>
    <t>725291662</t>
  </si>
  <si>
    <t>Montáž doplňků zařízení koupelen a záchodů sedačky do sprchy</t>
  </si>
  <si>
    <t>-464580294</t>
  </si>
  <si>
    <t>https://podminky.urs.cz/item/CS_URS_2025_02/725291662</t>
  </si>
  <si>
    <t>55147080</t>
  </si>
  <si>
    <t>sedačka do sprchy antikorozní rozměr sedáku 440x450mm</t>
  </si>
  <si>
    <t>2089028045</t>
  </si>
  <si>
    <t>725291669</t>
  </si>
  <si>
    <t>Montáž doplňků zařízení koupelen a záchodů madla invalidního krakorcového</t>
  </si>
  <si>
    <t>228666844</t>
  </si>
  <si>
    <t>https://podminky.urs.cz/item/CS_URS_2025_02/725291669</t>
  </si>
  <si>
    <t>55147062</t>
  </si>
  <si>
    <t>madlo invalidní krakorcové bílé 600mm</t>
  </si>
  <si>
    <t>943050986</t>
  </si>
  <si>
    <t>725291670</t>
  </si>
  <si>
    <t>Montáž doplňků zařízení koupelen a záchodů madla invalidního krakorcového sklopného</t>
  </si>
  <si>
    <t>-1562073170</t>
  </si>
  <si>
    <t>https://podminky.urs.cz/item/CS_URS_2025_02/725291670</t>
  </si>
  <si>
    <t>55147061</t>
  </si>
  <si>
    <t>madlo invalidní krakorcové sklopné bílé 813mm</t>
  </si>
  <si>
    <t>1006125108</t>
  </si>
  <si>
    <t>725291678</t>
  </si>
  <si>
    <t>Montáž doplňků zařízení koupelen a záchodů zrcadla nástěnného</t>
  </si>
  <si>
    <t>-1928802981</t>
  </si>
  <si>
    <t>https://podminky.urs.cz/item/CS_URS_2025_02/725291678</t>
  </si>
  <si>
    <t>55441015</t>
  </si>
  <si>
    <t>zrcadlo šroubované leštěný nerez 400x900mm</t>
  </si>
  <si>
    <t>-457101402</t>
  </si>
  <si>
    <t>725311121</t>
  </si>
  <si>
    <t>Dřezy bez výtokových armatur jednoduché se zápachovou uzávěrkou nerezové s odkapávací plochou 560x480 mm a miskou</t>
  </si>
  <si>
    <t>45376073</t>
  </si>
  <si>
    <t>https://podminky.urs.cz/item/CS_URS_2025_02/725311121</t>
  </si>
  <si>
    <t>725821329</t>
  </si>
  <si>
    <t>Baterie dřezové stojánkové pákové s otáčivým ústím a délkou ramínka s vytahovací sprškou</t>
  </si>
  <si>
    <t>941957356</t>
  </si>
  <si>
    <t>https://podminky.urs.cz/item/CS_URS_2025_02/725821329</t>
  </si>
  <si>
    <t>725822613</t>
  </si>
  <si>
    <t>Baterie umyvadlové stojánkové pákové s výpustí</t>
  </si>
  <si>
    <t>-2062228088</t>
  </si>
  <si>
    <t>725841332</t>
  </si>
  <si>
    <t>Baterie sprchové podomítkové (zápustné) s přepínačem a pohyblivým držákem</t>
  </si>
  <si>
    <t>-1015518714</t>
  </si>
  <si>
    <t>https://podminky.urs.cz/item/CS_URS_2025_02/725841332</t>
  </si>
  <si>
    <t>998725111</t>
  </si>
  <si>
    <t>Přesun hmot pro zařizovací předměty stanovený z hmotnosti přesunovaného materiálu vodorovná dopravní vzdálenost do 50 m s omezením mechanizace v objektech výšky do 6 m</t>
  </si>
  <si>
    <t>-1176098033</t>
  </si>
  <si>
    <t>https://podminky.urs.cz/item/CS_URS_2025_02/998725111</t>
  </si>
  <si>
    <t>735</t>
  </si>
  <si>
    <t>Ústřední vytápění - otopná tělesa</t>
  </si>
  <si>
    <t>735160124</t>
  </si>
  <si>
    <t>Otopná tělesa trubková teplovodní na stěnu výšky tělesa 1 220 mm, délky 750 mm</t>
  </si>
  <si>
    <t>235022854</t>
  </si>
  <si>
    <t>https://podminky.urs.cz/item/CS_URS_2025_02/735160124</t>
  </si>
  <si>
    <t>998735111</t>
  </si>
  <si>
    <t>Přesun hmot pro otopná tělesa stanovený z hmotnosti přesunovaného materiálu vodorovná dopravní vzdálenost do 50 m s omezením mechanizace v objektech výšky do 6 m</t>
  </si>
  <si>
    <t>73135311</t>
  </si>
  <si>
    <t>https://podminky.urs.cz/item/CS_URS_2025_02/998735111</t>
  </si>
  <si>
    <t>741</t>
  </si>
  <si>
    <t>Elektroinstalace - silnoproud</t>
  </si>
  <si>
    <t>741110511</t>
  </si>
  <si>
    <t>Montáž lišt a kanálků elektroinstalačních se spojkami, ohyby a rohy a s nasunutím do krabic vkládacích s víčkem, šířky do 60 mm</t>
  </si>
  <si>
    <t>-1404150142</t>
  </si>
  <si>
    <t>https://podminky.urs.cz/item/CS_URS_2025_02/741110511</t>
  </si>
  <si>
    <t>5+75+22</t>
  </si>
  <si>
    <t>34571016</t>
  </si>
  <si>
    <t>lišta elektroinstalační vkládací hranatá bezhalogenová 40x40mm</t>
  </si>
  <si>
    <t>1363860072</t>
  </si>
  <si>
    <t>4,76190476190476*1,05 'Přepočtené koeficientem množství</t>
  </si>
  <si>
    <t>34571004</t>
  </si>
  <si>
    <t>lišta elektroinstalační vkládací hranatá PVC 20x20mm</t>
  </si>
  <si>
    <t>714011263</t>
  </si>
  <si>
    <t>71,4285714285714*1,05 'Přepočtené koeficientem množství</t>
  </si>
  <si>
    <t>34571008</t>
  </si>
  <si>
    <t>lišta elektroinstalační vkládací hranatá PVC 40x40mm</t>
  </si>
  <si>
    <t>678605917</t>
  </si>
  <si>
    <t>20,952380952381*1,05 'Přepočtené koeficientem množství</t>
  </si>
  <si>
    <t>741112101</t>
  </si>
  <si>
    <t>Montáž krabic elektroinstalačních bez napojení na trubky a lišty, demontáže a montáže víčka a přístroje rozvodek se zapojením vodičů na svorkovnici zapuštěných plastových kruhových do zdiva</t>
  </si>
  <si>
    <t>445992716</t>
  </si>
  <si>
    <t>https://podminky.urs.cz/item/CS_URS_2025_02/741112101</t>
  </si>
  <si>
    <t>34571563</t>
  </si>
  <si>
    <t>krabice pod omítku PVC odbočná kruhová D 100mm s víčkem a svorkovnicí</t>
  </si>
  <si>
    <t>-870589403</t>
  </si>
  <si>
    <t>741112106</t>
  </si>
  <si>
    <t>Montáž krabic elektroinstalačních bez napojení na trubky a lišty, demontáže a montáže víčka a přístroje rozvodek se zapojením vodičů na svorkovnici zapuštěných plastových čtyřhranných do podlahy</t>
  </si>
  <si>
    <t>-2047087753</t>
  </si>
  <si>
    <t>https://podminky.urs.cz/item/CS_URS_2025_02/741112106</t>
  </si>
  <si>
    <t>34562696</t>
  </si>
  <si>
    <t>svorkovnice krabicová bezšroubová jednopólová pro 5 vodičů 0,5-2,5mm2, 400V 24A</t>
  </si>
  <si>
    <t>764283962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</si>
  <si>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</si>
  <si>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</si>
  <si>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605849149</t>
  </si>
  <si>
    <t>https://podminky.urs.cz/item/CS_URS_2025_02/741120301</t>
  </si>
  <si>
    <t>CY 6</t>
  </si>
  <si>
    <t>Kabel CY 6</t>
  </si>
  <si>
    <t>-1142285068</t>
  </si>
  <si>
    <t>741122133</t>
  </si>
  <si>
    <t>Montáž kabelů měděných bez ukončení uložených v trubkách zatažených plných kulatých nebo bezhalogenových (např. CYKY, CYKFY) počtu a průřezu žil 4x10 mm2</t>
  </si>
  <si>
    <t>-1340156479</t>
  </si>
  <si>
    <t>https://podminky.urs.cz/item/CS_URS_2025_02/741122133</t>
  </si>
  <si>
    <t>34111149</t>
  </si>
  <si>
    <t>kabel silový oheň retardující bezhalogenový bez funkční schopnosti při požáru třída reakce na oheň B2cas1d1a1 jádro Cu 0,6/1kV (1-CXKH-R B2) 4x10mm2</t>
  </si>
  <si>
    <t>-1075785600</t>
  </si>
  <si>
    <t>14*1,15 'Přepočtené koeficientem množství</t>
  </si>
  <si>
    <t>741122211</t>
  </si>
  <si>
    <t>Montáž kabelů měděných bez ukončení uložených volně nebo v liště plných kulatých (např. CYKY, CYKFY) počtu a průřezu žil 3x1,5 až 6 mm2</t>
  </si>
  <si>
    <t>1151045853</t>
  </si>
  <si>
    <t>https://podminky.urs.cz/item/CS_URS_2025_02/741122211</t>
  </si>
  <si>
    <t xml:space="preserve">CYKY-J 3x1,5 </t>
  </si>
  <si>
    <t>79+18</t>
  </si>
  <si>
    <t>CYKY-J 3x2,5</t>
  </si>
  <si>
    <t>113</t>
  </si>
  <si>
    <t>34111030</t>
  </si>
  <si>
    <t>kabel instalační jádro Cu plné izolace PVC plášť PVC 450/750V (CYKY) 3x1,5mm2</t>
  </si>
  <si>
    <t>-2140801525</t>
  </si>
  <si>
    <t xml:space="preserve">CYKY 3x1,5 </t>
  </si>
  <si>
    <t>97*1,15 'Přepočtené koeficientem množství</t>
  </si>
  <si>
    <t>34111036</t>
  </si>
  <si>
    <t>kabel instalační jádro Cu plné izolace PVC plášť PVC 450/750V (CYKY) 3x2,5mm2</t>
  </si>
  <si>
    <t>-1248069138</t>
  </si>
  <si>
    <t xml:space="preserve">CYKY 3x2,5 </t>
  </si>
  <si>
    <t>113*1,15 'Přepočtené koeficientem množství</t>
  </si>
  <si>
    <t>741122219</t>
  </si>
  <si>
    <t>Montáž kabelů měděných bez ukončení uložených volně nebo v liště plných kulatých (např. CYKY, CYKFY) počtu a průřezu žil 4x1,5 až 2,5 mm2</t>
  </si>
  <si>
    <t>-1173097208</t>
  </si>
  <si>
    <t>https://podminky.urs.cz/item/CS_URS_2025_02/741122219</t>
  </si>
  <si>
    <t>34111060</t>
  </si>
  <si>
    <t>kabel instalační jádro Cu plné izolace PVC plášť PVC 450/750V (CYKY) 4x1,5mm2</t>
  </si>
  <si>
    <t>743786377</t>
  </si>
  <si>
    <t>12*1,15 'Přepočtené koeficientem množství</t>
  </si>
  <si>
    <t>741122231</t>
  </si>
  <si>
    <t>Montáž kabelů měděných bez ukončení uložených volně nebo v liště plných kulatých (např. CYKY, CYKFY) počtu a průřezu žil 5x1,5 až 2,5 mm2</t>
  </si>
  <si>
    <t>1578910848</t>
  </si>
  <si>
    <t>https://podminky.urs.cz/item/CS_URS_2025_02/741122231</t>
  </si>
  <si>
    <t>CYKY-J 5x2,5 (5C)</t>
  </si>
  <si>
    <t>34111094</t>
  </si>
  <si>
    <t>kabel instalační jádro Cu plné izolace PVC plášť PVC 450/750V (CYKY) 5x2,5mm2</t>
  </si>
  <si>
    <t>-13352023</t>
  </si>
  <si>
    <t>9*1,15 'Přepočtené koeficientem množství</t>
  </si>
  <si>
    <t>741210101</t>
  </si>
  <si>
    <t>Montáž rozvaděčů litinových, hliníkových nebo plastových bez zapojení vodičů sestavy hmotnosti do 50 kg</t>
  </si>
  <si>
    <t>1308885412</t>
  </si>
  <si>
    <t>https://podminky.urs.cz/item/CS_URS_2025_02/741210101</t>
  </si>
  <si>
    <t>M001</t>
  </si>
  <si>
    <t xml:space="preserve">Bytový rozváděč, včetně vystrojení </t>
  </si>
  <si>
    <t>940739380</t>
  </si>
  <si>
    <t>741310101</t>
  </si>
  <si>
    <t>Montáž spínačů jedno nebo dvoupólových polozapuštěných nebo zapuštěných se zapojením vodičů bezšroubové připojení spínačů, řazení 1-jednopólových</t>
  </si>
  <si>
    <t>-169836176</t>
  </si>
  <si>
    <t>https://podminky.urs.cz/item/CS_URS_2025_02/741310101</t>
  </si>
  <si>
    <t>34539010</t>
  </si>
  <si>
    <t>přístroj spínače jednopólového, řazení 1, 1So bezšroubové svorky</t>
  </si>
  <si>
    <t>-1005518466</t>
  </si>
  <si>
    <t>34539049</t>
  </si>
  <si>
    <t>kryt spínače jednoduchý</t>
  </si>
  <si>
    <t>464337354</t>
  </si>
  <si>
    <t>34539059</t>
  </si>
  <si>
    <t>rámeček jednonásobný</t>
  </si>
  <si>
    <t>-108438387</t>
  </si>
  <si>
    <t>741310121</t>
  </si>
  <si>
    <t>Montáž spínačů jedno nebo dvoupólových polozapuštěných nebo zapuštěných se zapojením vodičů bezšroubové připojení přepínačů, řazení 5-sériových</t>
  </si>
  <si>
    <t>296965496</t>
  </si>
  <si>
    <t>https://podminky.urs.cz/item/CS_URS_2025_02/741310121</t>
  </si>
  <si>
    <t>34539012</t>
  </si>
  <si>
    <t>přístroj přepínače sériového, řazení 5 bezšroubové svorky</t>
  </si>
  <si>
    <t>696416338</t>
  </si>
  <si>
    <t>34539050</t>
  </si>
  <si>
    <t>kryt spínače dělený</t>
  </si>
  <si>
    <t>-457793718</t>
  </si>
  <si>
    <t>-1806705113</t>
  </si>
  <si>
    <t>741310122</t>
  </si>
  <si>
    <t>Montáž spínačů jedno nebo dvoupólových polozapuštěných nebo zapuštěných se zapojením vodičů bezšroubové připojení přepínačů, řazení 6-střídavých</t>
  </si>
  <si>
    <t>-275493274</t>
  </si>
  <si>
    <t>https://podminky.urs.cz/item/CS_URS_2025_02/741310122</t>
  </si>
  <si>
    <t>34539016</t>
  </si>
  <si>
    <t>přístroj přepínače střídavého, řazení 6, 6So, 6S bezšroubové svorky</t>
  </si>
  <si>
    <t>-292638239</t>
  </si>
  <si>
    <t>193810998</t>
  </si>
  <si>
    <t>1103077600</t>
  </si>
  <si>
    <t>741310126</t>
  </si>
  <si>
    <t>Montáž spínačů jedno nebo dvoupólových polozapuštěných nebo zapuštěných se zapojením vodičů bezšroubové připojení přepínačů, řazení 7-křížových</t>
  </si>
  <si>
    <t>90452984</t>
  </si>
  <si>
    <t>https://podminky.urs.cz/item/CS_URS_2025_02/741310126</t>
  </si>
  <si>
    <t>34539014</t>
  </si>
  <si>
    <t>přístroj přepínače křížového, řazení 7, 7So bezšroubové svorky</t>
  </si>
  <si>
    <t>1413961964</t>
  </si>
  <si>
    <t>1711868052</t>
  </si>
  <si>
    <t>1793355107</t>
  </si>
  <si>
    <t>741313002</t>
  </si>
  <si>
    <t>Montáž zásuvek domovních se zapojením vodičů bezšroubové připojení polozapuštěných nebo zapuštěných 10/16 A, provedení 2P + PE dvojí zapojení pro průběžnou montáž</t>
  </si>
  <si>
    <t>804070114</t>
  </si>
  <si>
    <t>https://podminky.urs.cz/item/CS_URS_2025_02/741313002</t>
  </si>
  <si>
    <t>34555241</t>
  </si>
  <si>
    <t>přístroj zásuvky zapuštěné jednonásobné, krytka s clonkami, bezšroubové svorky</t>
  </si>
  <si>
    <t>-1141958775</t>
  </si>
  <si>
    <t>34539060</t>
  </si>
  <si>
    <t>rámeček dvojnásobný</t>
  </si>
  <si>
    <t>-216690490</t>
  </si>
  <si>
    <t>K006</t>
  </si>
  <si>
    <t>M+D Vypínač sporákový, řazení 3</t>
  </si>
  <si>
    <t>1556015511</t>
  </si>
  <si>
    <t>2132289472</t>
  </si>
  <si>
    <t>169816066</t>
  </si>
  <si>
    <t>445124215</t>
  </si>
  <si>
    <t>80</t>
  </si>
  <si>
    <t>741372062</t>
  </si>
  <si>
    <t>Montáž svítidel s integrovaným zdrojem LED se zapojením vodičů interiérových přisazených stropních hranatých nebo kruhových plochy přes 0,09 do 0,36 m2</t>
  </si>
  <si>
    <t>-266646225</t>
  </si>
  <si>
    <t>https://podminky.urs.cz/item/CS_URS_2025_02/741372062</t>
  </si>
  <si>
    <t>8+2</t>
  </si>
  <si>
    <t>81</t>
  </si>
  <si>
    <t>D1.2</t>
  </si>
  <si>
    <t>Svítidlo stropní vyšší krytí</t>
  </si>
  <si>
    <t>ks</t>
  </si>
  <si>
    <t>-1410682076</t>
  </si>
  <si>
    <t>82</t>
  </si>
  <si>
    <t>D1.2.1</t>
  </si>
  <si>
    <t>Svítidlo stropní</t>
  </si>
  <si>
    <t>692721432</t>
  </si>
  <si>
    <t>83</t>
  </si>
  <si>
    <t>R6151</t>
  </si>
  <si>
    <t>M+D Úprava domovní skříně a elektroměrového rozvaděče - kompletní provedení</t>
  </si>
  <si>
    <t>-325003635</t>
  </si>
  <si>
    <t>84</t>
  </si>
  <si>
    <t>741810002</t>
  </si>
  <si>
    <t>Zkoušky a prohlídky elektrických rozvodů a zařízení celková prohlídka a vyhotovení revizní zprávy pro objem montážních prací přes 100 do 500 tis. Kč</t>
  </si>
  <si>
    <t>492744938</t>
  </si>
  <si>
    <t>https://podminky.urs.cz/item/CS_URS_2025_02/741810002</t>
  </si>
  <si>
    <t>85</t>
  </si>
  <si>
    <t>998741111</t>
  </si>
  <si>
    <t>Přesun hmot pro silnoproud stanovený z hmotnosti přesunovaného materiálu vodorovná dopravní vzdálenost do 50 m s omezením mechanizace v objektech výšky do 6 m</t>
  </si>
  <si>
    <t>755516580</t>
  </si>
  <si>
    <t>https://podminky.urs.cz/item/CS_URS_2025_02/998741111</t>
  </si>
  <si>
    <t>742</t>
  </si>
  <si>
    <t>Elektroinstalace - slaboproud</t>
  </si>
  <si>
    <t>86</t>
  </si>
  <si>
    <t>742260022</t>
  </si>
  <si>
    <t>Montáž detekce plynů a par detektoru CO nebo NO2 nebo CNG autonomního</t>
  </si>
  <si>
    <t>2138915097</t>
  </si>
  <si>
    <t>https://podminky.urs.cz/item/CS_URS_2025_02/742260022</t>
  </si>
  <si>
    <t>87</t>
  </si>
  <si>
    <t>40483002</t>
  </si>
  <si>
    <t>hlásič CO elektrochemický</t>
  </si>
  <si>
    <t>376058187</t>
  </si>
  <si>
    <t>751</t>
  </si>
  <si>
    <t>Vzduchotechnika</t>
  </si>
  <si>
    <t>88</t>
  </si>
  <si>
    <t>751111011</t>
  </si>
  <si>
    <t>Montáž ventilátoru axiálního nízkotlakého nástěnného základního, průměru do 100 mm</t>
  </si>
  <si>
    <t>1630671185</t>
  </si>
  <si>
    <t>https://podminky.urs.cz/item/CS_URS_2025_02/751111011</t>
  </si>
  <si>
    <t>89</t>
  </si>
  <si>
    <t>42914127</t>
  </si>
  <si>
    <t>ventilátor axiální stěnový skříň z plastu zpětná klapka a nastavitelný doběh IP44 13W D 100mm</t>
  </si>
  <si>
    <t>-1322645985</t>
  </si>
  <si>
    <t>VRN - Vedlejší rozpočtové náklady</t>
  </si>
  <si>
    <t>pč.st.6147</t>
  </si>
  <si>
    <t>JTH Apartments Žatec s.r.o.</t>
  </si>
  <si>
    <t>SM Projekt s.r.o.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</si>
  <si>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</si>
  <si>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</si>
  <si>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</si>
  <si>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</si>
  <si>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VRN1</t>
  </si>
  <si>
    <t>Průzkumné, geodetické a projektové práce</t>
  </si>
  <si>
    <t>010001000R</t>
  </si>
  <si>
    <t>1024</t>
  </si>
  <si>
    <t>-820717302</t>
  </si>
  <si>
    <t>P</t>
  </si>
  <si>
    <t xml:space="preserve">Poznámka k položce:_x000d_
Průzkumné, geodetické a projektové práce před výstavbou, vytýčení stavebních objektů, inženýrských objektů a provozních souborů nebo jejich částí oprávněným geodetem včetně vypracování příslušných protokolů před výstavbou._x000d_
</t>
  </si>
  <si>
    <t>VRN3</t>
  </si>
  <si>
    <t>Zařízení staveniště</t>
  </si>
  <si>
    <t>030001000.1</t>
  </si>
  <si>
    <t>Veškeré zařízení v rámci ZS</t>
  </si>
  <si>
    <t>1967416781</t>
  </si>
  <si>
    <t>VRN4</t>
  </si>
  <si>
    <t>Inženýrská činnost</t>
  </si>
  <si>
    <t>040001000</t>
  </si>
  <si>
    <t>211821076</t>
  </si>
  <si>
    <t>042503000</t>
  </si>
  <si>
    <t>Plán BOZP na staveništi</t>
  </si>
  <si>
    <t>2049816711</t>
  </si>
  <si>
    <t>045303000</t>
  </si>
  <si>
    <t>Koordinační činnost</t>
  </si>
  <si>
    <t>-2054814021</t>
  </si>
  <si>
    <t>VRN9</t>
  </si>
  <si>
    <t>Ostatní náklady</t>
  </si>
  <si>
    <t>090001000.1</t>
  </si>
  <si>
    <t>Posudky, měření, kontrolní a revizní zkoušky stávajících a nově vybudovaných konstrukcí a objektů</t>
  </si>
  <si>
    <t>-129411507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</si>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</sst>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7" fillId="2" borderId="20" xfId="0" applyFont="1" applyFill="1" applyBorder="1" applyAlignment="1" applyProtection="1">
      <alignment horizontal="left" vertical="center"/>
      <protection locked="0"/>
    </xf>
    <xf numFmtId="0" fontId="37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122" TargetMode="External" /><Relationship Id="rId2" Type="http://schemas.openxmlformats.org/officeDocument/2006/relationships/hyperlink" Target="https://podminky.urs.cz/item/CS_URS_2025_02/113107137" TargetMode="External" /><Relationship Id="rId3" Type="http://schemas.openxmlformats.org/officeDocument/2006/relationships/hyperlink" Target="https://podminky.urs.cz/item/CS_URS_2025_02/113107143" TargetMode="External" /><Relationship Id="rId4" Type="http://schemas.openxmlformats.org/officeDocument/2006/relationships/hyperlink" Target="https://podminky.urs.cz/item/CS_URS_2025_02/271542211" TargetMode="External" /><Relationship Id="rId5" Type="http://schemas.openxmlformats.org/officeDocument/2006/relationships/hyperlink" Target="https://podminky.urs.cz/item/CS_URS_2025_02/273321511" TargetMode="External" /><Relationship Id="rId6" Type="http://schemas.openxmlformats.org/officeDocument/2006/relationships/hyperlink" Target="https://podminky.urs.cz/item/CS_URS_2025_02/273325913" TargetMode="External" /><Relationship Id="rId7" Type="http://schemas.openxmlformats.org/officeDocument/2006/relationships/hyperlink" Target="https://podminky.urs.cz/item/CS_URS_2025_02/273362021" TargetMode="External" /><Relationship Id="rId8" Type="http://schemas.openxmlformats.org/officeDocument/2006/relationships/hyperlink" Target="https://podminky.urs.cz/item/CS_URS_2025_02/317941121" TargetMode="External" /><Relationship Id="rId9" Type="http://schemas.openxmlformats.org/officeDocument/2006/relationships/hyperlink" Target="https://podminky.urs.cz/item/CS_URS_2025_02/342272225" TargetMode="External" /><Relationship Id="rId10" Type="http://schemas.openxmlformats.org/officeDocument/2006/relationships/hyperlink" Target="https://podminky.urs.cz/item/CS_URS_2025_02/342272245" TargetMode="External" /><Relationship Id="rId11" Type="http://schemas.openxmlformats.org/officeDocument/2006/relationships/hyperlink" Target="https://podminky.urs.cz/item/CS_URS_2025_02/346481111" TargetMode="External" /><Relationship Id="rId12" Type="http://schemas.openxmlformats.org/officeDocument/2006/relationships/hyperlink" Target="https://podminky.urs.cz/item/CS_URS_2025_02/612142001" TargetMode="External" /><Relationship Id="rId13" Type="http://schemas.openxmlformats.org/officeDocument/2006/relationships/hyperlink" Target="https://podminky.urs.cz/item/CS_URS_2025_02/612321141" TargetMode="External" /><Relationship Id="rId14" Type="http://schemas.openxmlformats.org/officeDocument/2006/relationships/hyperlink" Target="https://podminky.urs.cz/item/CS_URS_2025_02/949101111" TargetMode="External" /><Relationship Id="rId15" Type="http://schemas.openxmlformats.org/officeDocument/2006/relationships/hyperlink" Target="https://podminky.urs.cz/item/CS_URS_2025_02/952901111" TargetMode="External" /><Relationship Id="rId16" Type="http://schemas.openxmlformats.org/officeDocument/2006/relationships/hyperlink" Target="https://podminky.urs.cz/item/CS_URS_2025_02/962052210" TargetMode="External" /><Relationship Id="rId17" Type="http://schemas.openxmlformats.org/officeDocument/2006/relationships/hyperlink" Target="https://podminky.urs.cz/item/CS_URS_2025_02/962084131" TargetMode="External" /><Relationship Id="rId18" Type="http://schemas.openxmlformats.org/officeDocument/2006/relationships/hyperlink" Target="https://podminky.urs.cz/item/CS_URS_2025_02/965043331" TargetMode="External" /><Relationship Id="rId19" Type="http://schemas.openxmlformats.org/officeDocument/2006/relationships/hyperlink" Target="https://podminky.urs.cz/item/CS_URS_2025_02/977151118" TargetMode="External" /><Relationship Id="rId20" Type="http://schemas.openxmlformats.org/officeDocument/2006/relationships/hyperlink" Target="https://podminky.urs.cz/item/CS_URS_2025_02/997013151" TargetMode="External" /><Relationship Id="rId21" Type="http://schemas.openxmlformats.org/officeDocument/2006/relationships/hyperlink" Target="https://podminky.urs.cz/item/CS_URS_2025_02/997013501" TargetMode="External" /><Relationship Id="rId22" Type="http://schemas.openxmlformats.org/officeDocument/2006/relationships/hyperlink" Target="https://podminky.urs.cz/item/CS_URS_2025_02/997013509" TargetMode="External" /><Relationship Id="rId23" Type="http://schemas.openxmlformats.org/officeDocument/2006/relationships/hyperlink" Target="https://podminky.urs.cz/item/CS_URS_2025_02/997013871" TargetMode="External" /><Relationship Id="rId24" Type="http://schemas.openxmlformats.org/officeDocument/2006/relationships/hyperlink" Target="https://podminky.urs.cz/item/CS_URS_2025_02/998011008" TargetMode="External" /><Relationship Id="rId25" Type="http://schemas.openxmlformats.org/officeDocument/2006/relationships/hyperlink" Target="https://podminky.urs.cz/item/CS_URS_2025_02/725110814" TargetMode="External" /><Relationship Id="rId26" Type="http://schemas.openxmlformats.org/officeDocument/2006/relationships/hyperlink" Target="https://podminky.urs.cz/item/CS_URS_2025_02/725210821" TargetMode="External" /><Relationship Id="rId27" Type="http://schemas.openxmlformats.org/officeDocument/2006/relationships/hyperlink" Target="https://podminky.urs.cz/item/CS_URS_2025_02/725240811" TargetMode="External" /><Relationship Id="rId28" Type="http://schemas.openxmlformats.org/officeDocument/2006/relationships/hyperlink" Target="https://podminky.urs.cz/item/CS_URS_2025_02/725240812" TargetMode="External" /><Relationship Id="rId29" Type="http://schemas.openxmlformats.org/officeDocument/2006/relationships/hyperlink" Target="https://podminky.urs.cz/item/CS_URS_2025_02/725820802" TargetMode="External" /><Relationship Id="rId30" Type="http://schemas.openxmlformats.org/officeDocument/2006/relationships/hyperlink" Target="https://podminky.urs.cz/item/CS_URS_2025_02/725840850" TargetMode="External" /><Relationship Id="rId31" Type="http://schemas.openxmlformats.org/officeDocument/2006/relationships/hyperlink" Target="https://podminky.urs.cz/item/CS_URS_2025_02/763121426" TargetMode="External" /><Relationship Id="rId32" Type="http://schemas.openxmlformats.org/officeDocument/2006/relationships/hyperlink" Target="https://podminky.urs.cz/item/CS_URS_2025_02/763131451" TargetMode="External" /><Relationship Id="rId33" Type="http://schemas.openxmlformats.org/officeDocument/2006/relationships/hyperlink" Target="https://podminky.urs.cz/item/CS_URS_2025_02/763131821" TargetMode="External" /><Relationship Id="rId34" Type="http://schemas.openxmlformats.org/officeDocument/2006/relationships/hyperlink" Target="https://podminky.urs.cz/item/CS_URS_2025_02/763164521" TargetMode="External" /><Relationship Id="rId35" Type="http://schemas.openxmlformats.org/officeDocument/2006/relationships/hyperlink" Target="https://podminky.urs.cz/item/CS_URS_2025_02/998763321" TargetMode="External" /><Relationship Id="rId36" Type="http://schemas.openxmlformats.org/officeDocument/2006/relationships/hyperlink" Target="https://podminky.urs.cz/item/CS_URS_2025_02/766491851" TargetMode="External" /><Relationship Id="rId37" Type="http://schemas.openxmlformats.org/officeDocument/2006/relationships/hyperlink" Target="https://podminky.urs.cz/item/CS_URS_2025_02/766491853" TargetMode="External" /><Relationship Id="rId38" Type="http://schemas.openxmlformats.org/officeDocument/2006/relationships/hyperlink" Target="https://podminky.urs.cz/item/CS_URS_2025_02/766825821" TargetMode="External" /><Relationship Id="rId39" Type="http://schemas.openxmlformats.org/officeDocument/2006/relationships/hyperlink" Target="https://podminky.urs.cz/item/CS_URS_2025_02/771111011" TargetMode="External" /><Relationship Id="rId40" Type="http://schemas.openxmlformats.org/officeDocument/2006/relationships/hyperlink" Target="https://podminky.urs.cz/item/CS_URS_2025_02/771121011" TargetMode="External" /><Relationship Id="rId41" Type="http://schemas.openxmlformats.org/officeDocument/2006/relationships/hyperlink" Target="https://podminky.urs.cz/item/CS_URS_2025_02/771151012" TargetMode="External" /><Relationship Id="rId42" Type="http://schemas.openxmlformats.org/officeDocument/2006/relationships/hyperlink" Target="https://podminky.urs.cz/item/CS_URS_2025_02/771571810" TargetMode="External" /><Relationship Id="rId43" Type="http://schemas.openxmlformats.org/officeDocument/2006/relationships/hyperlink" Target="https://podminky.urs.cz/item/CS_URS_2025_02/771574413" TargetMode="External" /><Relationship Id="rId44" Type="http://schemas.openxmlformats.org/officeDocument/2006/relationships/hyperlink" Target="https://podminky.urs.cz/item/CS_URS_2025_02/771591112" TargetMode="External" /><Relationship Id="rId45" Type="http://schemas.openxmlformats.org/officeDocument/2006/relationships/hyperlink" Target="https://podminky.urs.cz/item/CS_URS_2025_02/998771111" TargetMode="External" /><Relationship Id="rId46" Type="http://schemas.openxmlformats.org/officeDocument/2006/relationships/hyperlink" Target="https://podminky.urs.cz/item/CS_URS_2025_02/776111311" TargetMode="External" /><Relationship Id="rId47" Type="http://schemas.openxmlformats.org/officeDocument/2006/relationships/hyperlink" Target="https://podminky.urs.cz/item/CS_URS_2025_02/776121112" TargetMode="External" /><Relationship Id="rId48" Type="http://schemas.openxmlformats.org/officeDocument/2006/relationships/hyperlink" Target="https://podminky.urs.cz/item/CS_URS_2025_02/776141112" TargetMode="External" /><Relationship Id="rId49" Type="http://schemas.openxmlformats.org/officeDocument/2006/relationships/hyperlink" Target="https://podminky.urs.cz/item/CS_URS_2025_02/776201812" TargetMode="External" /><Relationship Id="rId50" Type="http://schemas.openxmlformats.org/officeDocument/2006/relationships/hyperlink" Target="https://podminky.urs.cz/item/CS_URS_2025_02/776221111" TargetMode="External" /><Relationship Id="rId51" Type="http://schemas.openxmlformats.org/officeDocument/2006/relationships/hyperlink" Target="https://podminky.urs.cz/item/CS_URS_2025_02/776421111" TargetMode="External" /><Relationship Id="rId52" Type="http://schemas.openxmlformats.org/officeDocument/2006/relationships/hyperlink" Target="https://podminky.urs.cz/item/CS_URS_2025_02/998776111" TargetMode="External" /><Relationship Id="rId53" Type="http://schemas.openxmlformats.org/officeDocument/2006/relationships/hyperlink" Target="https://podminky.urs.cz/item/CS_URS_2025_02/781111011" TargetMode="External" /><Relationship Id="rId54" Type="http://schemas.openxmlformats.org/officeDocument/2006/relationships/hyperlink" Target="https://podminky.urs.cz/item/CS_URS_2025_02/781121011" TargetMode="External" /><Relationship Id="rId55" Type="http://schemas.openxmlformats.org/officeDocument/2006/relationships/hyperlink" Target="https://podminky.urs.cz/item/CS_URS_2025_02/781131112" TargetMode="External" /><Relationship Id="rId56" Type="http://schemas.openxmlformats.org/officeDocument/2006/relationships/hyperlink" Target="https://podminky.urs.cz/item/CS_URS_2025_02/781472213" TargetMode="External" /><Relationship Id="rId57" Type="http://schemas.openxmlformats.org/officeDocument/2006/relationships/hyperlink" Target="https://podminky.urs.cz/item/CS_URS_2025_02/998781111" TargetMode="External" /><Relationship Id="rId58" Type="http://schemas.openxmlformats.org/officeDocument/2006/relationships/hyperlink" Target="https://podminky.urs.cz/item/CS_URS_2025_02/784181101" TargetMode="External" /><Relationship Id="rId59" Type="http://schemas.openxmlformats.org/officeDocument/2006/relationships/hyperlink" Target="https://podminky.urs.cz/item/CS_URS_2025_02/784211101" TargetMode="External" /><Relationship Id="rId6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21174042" TargetMode="External" /><Relationship Id="rId2" Type="http://schemas.openxmlformats.org/officeDocument/2006/relationships/hyperlink" Target="https://podminky.urs.cz/item/CS_URS_2025_02/721174043" TargetMode="External" /><Relationship Id="rId3" Type="http://schemas.openxmlformats.org/officeDocument/2006/relationships/hyperlink" Target="https://podminky.urs.cz/item/CS_URS_2025_02/721174045" TargetMode="External" /><Relationship Id="rId4" Type="http://schemas.openxmlformats.org/officeDocument/2006/relationships/hyperlink" Target="https://podminky.urs.cz/item/CS_URS_2025_02/721211404" TargetMode="External" /><Relationship Id="rId5" Type="http://schemas.openxmlformats.org/officeDocument/2006/relationships/hyperlink" Target="https://podminky.urs.cz/item/CS_URS_2025_02/721226511" TargetMode="External" /><Relationship Id="rId6" Type="http://schemas.openxmlformats.org/officeDocument/2006/relationships/hyperlink" Target="https://podminky.urs.cz/item/CS_URS_2025_02/998721111" TargetMode="External" /><Relationship Id="rId7" Type="http://schemas.openxmlformats.org/officeDocument/2006/relationships/hyperlink" Target="https://podminky.urs.cz/item/CS_URS_2025_02/722174022" TargetMode="External" /><Relationship Id="rId8" Type="http://schemas.openxmlformats.org/officeDocument/2006/relationships/hyperlink" Target="https://podminky.urs.cz/item/CS_URS_2025_02/722181251" TargetMode="External" /><Relationship Id="rId9" Type="http://schemas.openxmlformats.org/officeDocument/2006/relationships/hyperlink" Target="https://podminky.urs.cz/item/CS_URS_2025_02/722240122" TargetMode="External" /><Relationship Id="rId10" Type="http://schemas.openxmlformats.org/officeDocument/2006/relationships/hyperlink" Target="https://podminky.urs.cz/item/CS_URS_2025_02/998722111" TargetMode="External" /><Relationship Id="rId11" Type="http://schemas.openxmlformats.org/officeDocument/2006/relationships/hyperlink" Target="https://podminky.urs.cz/item/CS_URS_2025_02/725112173" TargetMode="External" /><Relationship Id="rId12" Type="http://schemas.openxmlformats.org/officeDocument/2006/relationships/hyperlink" Target="https://podminky.urs.cz/item/CS_URS_2025_02/725211602" TargetMode="External" /><Relationship Id="rId13" Type="http://schemas.openxmlformats.org/officeDocument/2006/relationships/hyperlink" Target="https://podminky.urs.cz/item/CS_URS_2025_02/725291652" TargetMode="External" /><Relationship Id="rId14" Type="http://schemas.openxmlformats.org/officeDocument/2006/relationships/hyperlink" Target="https://podminky.urs.cz/item/CS_URS_2025_02/725291653" TargetMode="External" /><Relationship Id="rId15" Type="http://schemas.openxmlformats.org/officeDocument/2006/relationships/hyperlink" Target="https://podminky.urs.cz/item/CS_URS_2025_02/725291662" TargetMode="External" /><Relationship Id="rId16" Type="http://schemas.openxmlformats.org/officeDocument/2006/relationships/hyperlink" Target="https://podminky.urs.cz/item/CS_URS_2025_02/725291669" TargetMode="External" /><Relationship Id="rId17" Type="http://schemas.openxmlformats.org/officeDocument/2006/relationships/hyperlink" Target="https://podminky.urs.cz/item/CS_URS_2025_02/725291670" TargetMode="External" /><Relationship Id="rId18" Type="http://schemas.openxmlformats.org/officeDocument/2006/relationships/hyperlink" Target="https://podminky.urs.cz/item/CS_URS_2025_02/725291678" TargetMode="External" /><Relationship Id="rId19" Type="http://schemas.openxmlformats.org/officeDocument/2006/relationships/hyperlink" Target="https://podminky.urs.cz/item/CS_URS_2025_02/725311121" TargetMode="External" /><Relationship Id="rId20" Type="http://schemas.openxmlformats.org/officeDocument/2006/relationships/hyperlink" Target="https://podminky.urs.cz/item/CS_URS_2025_02/725821329" TargetMode="External" /><Relationship Id="rId21" Type="http://schemas.openxmlformats.org/officeDocument/2006/relationships/hyperlink" Target="https://podminky.urs.cz/item/CS_URS_2025_02/725841332" TargetMode="External" /><Relationship Id="rId22" Type="http://schemas.openxmlformats.org/officeDocument/2006/relationships/hyperlink" Target="https://podminky.urs.cz/item/CS_URS_2025_02/998725111" TargetMode="External" /><Relationship Id="rId23" Type="http://schemas.openxmlformats.org/officeDocument/2006/relationships/hyperlink" Target="https://podminky.urs.cz/item/CS_URS_2025_02/735160124" TargetMode="External" /><Relationship Id="rId24" Type="http://schemas.openxmlformats.org/officeDocument/2006/relationships/hyperlink" Target="https://podminky.urs.cz/item/CS_URS_2025_02/998735111" TargetMode="External" /><Relationship Id="rId25" Type="http://schemas.openxmlformats.org/officeDocument/2006/relationships/hyperlink" Target="https://podminky.urs.cz/item/CS_URS_2025_02/741110511" TargetMode="External" /><Relationship Id="rId26" Type="http://schemas.openxmlformats.org/officeDocument/2006/relationships/hyperlink" Target="https://podminky.urs.cz/item/CS_URS_2025_02/741112101" TargetMode="External" /><Relationship Id="rId27" Type="http://schemas.openxmlformats.org/officeDocument/2006/relationships/hyperlink" Target="https://podminky.urs.cz/item/CS_URS_2025_02/741112106" TargetMode="External" /><Relationship Id="rId28" Type="http://schemas.openxmlformats.org/officeDocument/2006/relationships/hyperlink" Target="https://podminky.urs.cz/item/CS_URS_2025_02/741120301" TargetMode="External" /><Relationship Id="rId29" Type="http://schemas.openxmlformats.org/officeDocument/2006/relationships/hyperlink" Target="https://podminky.urs.cz/item/CS_URS_2025_02/741122133" TargetMode="External" /><Relationship Id="rId30" Type="http://schemas.openxmlformats.org/officeDocument/2006/relationships/hyperlink" Target="https://podminky.urs.cz/item/CS_URS_2025_02/741122211" TargetMode="External" /><Relationship Id="rId31" Type="http://schemas.openxmlformats.org/officeDocument/2006/relationships/hyperlink" Target="https://podminky.urs.cz/item/CS_URS_2025_02/741122219" TargetMode="External" /><Relationship Id="rId32" Type="http://schemas.openxmlformats.org/officeDocument/2006/relationships/hyperlink" Target="https://podminky.urs.cz/item/CS_URS_2025_02/741122231" TargetMode="External" /><Relationship Id="rId33" Type="http://schemas.openxmlformats.org/officeDocument/2006/relationships/hyperlink" Target="https://podminky.urs.cz/item/CS_URS_2025_02/741210101" TargetMode="External" /><Relationship Id="rId34" Type="http://schemas.openxmlformats.org/officeDocument/2006/relationships/hyperlink" Target="https://podminky.urs.cz/item/CS_URS_2025_02/741310101" TargetMode="External" /><Relationship Id="rId35" Type="http://schemas.openxmlformats.org/officeDocument/2006/relationships/hyperlink" Target="https://podminky.urs.cz/item/CS_URS_2025_02/741310121" TargetMode="External" /><Relationship Id="rId36" Type="http://schemas.openxmlformats.org/officeDocument/2006/relationships/hyperlink" Target="https://podminky.urs.cz/item/CS_URS_2025_02/741310122" TargetMode="External" /><Relationship Id="rId37" Type="http://schemas.openxmlformats.org/officeDocument/2006/relationships/hyperlink" Target="https://podminky.urs.cz/item/CS_URS_2025_02/741310126" TargetMode="External" /><Relationship Id="rId38" Type="http://schemas.openxmlformats.org/officeDocument/2006/relationships/hyperlink" Target="https://podminky.urs.cz/item/CS_URS_2025_02/741313002" TargetMode="External" /><Relationship Id="rId39" Type="http://schemas.openxmlformats.org/officeDocument/2006/relationships/hyperlink" Target="https://podminky.urs.cz/item/CS_URS_2025_02/741313002" TargetMode="External" /><Relationship Id="rId40" Type="http://schemas.openxmlformats.org/officeDocument/2006/relationships/hyperlink" Target="https://podminky.urs.cz/item/CS_URS_2025_02/741372062" TargetMode="External" /><Relationship Id="rId41" Type="http://schemas.openxmlformats.org/officeDocument/2006/relationships/hyperlink" Target="https://podminky.urs.cz/item/CS_URS_2025_02/741810002" TargetMode="External" /><Relationship Id="rId42" Type="http://schemas.openxmlformats.org/officeDocument/2006/relationships/hyperlink" Target="https://podminky.urs.cz/item/CS_URS_2025_02/998741111" TargetMode="External" /><Relationship Id="rId43" Type="http://schemas.openxmlformats.org/officeDocument/2006/relationships/hyperlink" Target="https://podminky.urs.cz/item/CS_URS_2025_02/742260022" TargetMode="External" /><Relationship Id="rId44" Type="http://schemas.openxmlformats.org/officeDocument/2006/relationships/hyperlink" Target="https://podminky.urs.cz/item/CS_URS_2025_02/751111011" TargetMode="External" /><Relationship Id="rId4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359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25-06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Bezbariérový byt, Novoveská 3107 - Teplice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10. 12. 2025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Teplice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STATUM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NOKU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'D.1.1 - Architektonicko-s...'!J30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'D.1.1 - Architektonicko-s...'!P96</f>
        <v>0</v>
      </c>
      <c r="AV55" s="122">
        <f>'D.1.1 - Architektonicko-s...'!J33</f>
        <v>0</v>
      </c>
      <c r="AW55" s="122">
        <f>'D.1.1 - Architektonicko-s...'!J34</f>
        <v>0</v>
      </c>
      <c r="AX55" s="122">
        <f>'D.1.1 - Architektonicko-s...'!J35</f>
        <v>0</v>
      </c>
      <c r="AY55" s="122">
        <f>'D.1.1 - Architektonicko-s...'!J36</f>
        <v>0</v>
      </c>
      <c r="AZ55" s="122">
        <f>'D.1.1 - Architektonicko-s...'!F33</f>
        <v>0</v>
      </c>
      <c r="BA55" s="122">
        <f>'D.1.1 - Architektonicko-s...'!F34</f>
        <v>0</v>
      </c>
      <c r="BB55" s="122">
        <f>'D.1.1 - Architektonicko-s...'!F35</f>
        <v>0</v>
      </c>
      <c r="BC55" s="122">
        <f>'D.1.1 - Architektonicko-s...'!F36</f>
        <v>0</v>
      </c>
      <c r="BD55" s="124">
        <f>'D.1.1 - Architektonicko-s...'!F37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80</v>
      </c>
    </row>
    <row r="56" s="7" customFormat="1" ht="16.5" customHeight="1">
      <c r="A56" s="113" t="s">
        <v>76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'D.1.2 - TZB'!J30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'D.1.2 - TZB'!P89</f>
        <v>0</v>
      </c>
      <c r="AV56" s="122">
        <f>'D.1.2 - TZB'!J33</f>
        <v>0</v>
      </c>
      <c r="AW56" s="122">
        <f>'D.1.2 - TZB'!J34</f>
        <v>0</v>
      </c>
      <c r="AX56" s="122">
        <f>'D.1.2 - TZB'!J35</f>
        <v>0</v>
      </c>
      <c r="AY56" s="122">
        <f>'D.1.2 - TZB'!J36</f>
        <v>0</v>
      </c>
      <c r="AZ56" s="122">
        <f>'D.1.2 - TZB'!F33</f>
        <v>0</v>
      </c>
      <c r="BA56" s="122">
        <f>'D.1.2 - TZB'!F34</f>
        <v>0</v>
      </c>
      <c r="BB56" s="122">
        <f>'D.1.2 - TZB'!F35</f>
        <v>0</v>
      </c>
      <c r="BC56" s="122">
        <f>'D.1.2 - TZB'!F36</f>
        <v>0</v>
      </c>
      <c r="BD56" s="124">
        <f>'D.1.2 - TZB'!F37</f>
        <v>0</v>
      </c>
      <c r="BE56" s="7"/>
      <c r="BT56" s="125" t="s">
        <v>80</v>
      </c>
      <c r="BV56" s="125" t="s">
        <v>74</v>
      </c>
      <c r="BW56" s="125" t="s">
        <v>84</v>
      </c>
      <c r="BX56" s="125" t="s">
        <v>5</v>
      </c>
      <c r="CL56" s="125" t="s">
        <v>19</v>
      </c>
      <c r="CM56" s="125" t="s">
        <v>80</v>
      </c>
    </row>
    <row r="57" s="7" customFormat="1" ht="16.5" customHeight="1">
      <c r="A57" s="113" t="s">
        <v>76</v>
      </c>
      <c r="B57" s="114"/>
      <c r="C57" s="115"/>
      <c r="D57" s="116" t="s">
        <v>85</v>
      </c>
      <c r="E57" s="116"/>
      <c r="F57" s="116"/>
      <c r="G57" s="116"/>
      <c r="H57" s="116"/>
      <c r="I57" s="117"/>
      <c r="J57" s="116" t="s">
        <v>86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'VRN - Vedlejší rozpočtové...'!J30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6">
        <v>0</v>
      </c>
      <c r="AT57" s="127">
        <f>ROUND(SUM(AV57:AW57),2)</f>
        <v>0</v>
      </c>
      <c r="AU57" s="128">
        <f>'VRN - Vedlejší rozpočtové...'!P84</f>
        <v>0</v>
      </c>
      <c r="AV57" s="127">
        <f>'VRN - Vedlejší rozpočtové...'!J33</f>
        <v>0</v>
      </c>
      <c r="AW57" s="127">
        <f>'VRN - Vedlejší rozpočtové...'!J34</f>
        <v>0</v>
      </c>
      <c r="AX57" s="127">
        <f>'VRN - Vedlejší rozpočtové...'!J35</f>
        <v>0</v>
      </c>
      <c r="AY57" s="127">
        <f>'VRN - Vedlejší rozpočtové...'!J36</f>
        <v>0</v>
      </c>
      <c r="AZ57" s="127">
        <f>'VRN - Vedlejší rozpočtové...'!F33</f>
        <v>0</v>
      </c>
      <c r="BA57" s="127">
        <f>'VRN - Vedlejší rozpočtové...'!F34</f>
        <v>0</v>
      </c>
      <c r="BB57" s="127">
        <f>'VRN - Vedlejší rozpočtové...'!F35</f>
        <v>0</v>
      </c>
      <c r="BC57" s="127">
        <f>'VRN - Vedlejší rozpočtové...'!F36</f>
        <v>0</v>
      </c>
      <c r="BD57" s="129">
        <f>'VRN - Vedlejší rozpočtové...'!F37</f>
        <v>0</v>
      </c>
      <c r="BE57" s="7"/>
      <c r="BT57" s="125" t="s">
        <v>80</v>
      </c>
      <c r="BV57" s="125" t="s">
        <v>74</v>
      </c>
      <c r="BW57" s="125" t="s">
        <v>87</v>
      </c>
      <c r="BX57" s="125" t="s">
        <v>5</v>
      </c>
      <c r="CL57" s="125" t="s">
        <v>19</v>
      </c>
      <c r="CM57" s="125" t="s">
        <v>80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gA9Jbd9dRCVssCYr60WcCZVsupFV/cGwzbrfIPO//Jfo2I3Wwe5SlMlfO6GXJSlVdd1Jaq11tT52jo4OaWrp9A==" hashValue="vM7NRBF8w4DmG4B5DT1MgffzLHoZdyu2jKfa0mep+z1s9FgIRsQAI77rhPIbBoIfN0c4E7FJehk+UzZKqOX3T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D.1.1 - Architektonicko-s...'!C2" display="/"/>
    <hyperlink ref="A56" location="'D.1.2 - TZB'!C2" display="/"/>
    <hyperlink ref="A57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88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Bezbariérový byt, Novoveská 3107 - Teplice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10. 12. 2025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322.5" customHeight="1">
      <c r="A27" s="140"/>
      <c r="B27" s="141"/>
      <c r="C27" s="140"/>
      <c r="D27" s="140"/>
      <c r="E27" s="142" t="s">
        <v>91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ROUND((SUM(BE96:BE320)),  2)</f>
        <v>0</v>
      </c>
      <c r="G33" s="40"/>
      <c r="H33" s="40"/>
      <c r="I33" s="150">
        <v>0.20999999999999999</v>
      </c>
      <c r="J33" s="149">
        <f>ROUND(((SUM(BE96:BE320))*I33),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ROUND((SUM(BF96:BF320)),  2)</f>
        <v>0</v>
      </c>
      <c r="G34" s="40"/>
      <c r="H34" s="40"/>
      <c r="I34" s="150">
        <v>0.12</v>
      </c>
      <c r="J34" s="149">
        <f>ROUND(((SUM(BF96:BF320))*I34),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ROUND((SUM(BG96:BG320)),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ROUND((SUM(BH96:BH320)),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ROUND((SUM(BI96:BI320)),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Bezbariérový byt, Novoveská 3107 - Teplice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D.1.1 - Architektonicko-stavební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10. 12. 2025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Statutární město Teplice</v>
      </c>
      <c r="G54" s="42"/>
      <c r="H54" s="42"/>
      <c r="I54" s="34" t="s">
        <v>31</v>
      </c>
      <c r="J54" s="38" t="str">
        <f>E21</f>
        <v>STATUM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NOKU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J97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</v>
      </c>
      <c r="E61" s="176"/>
      <c r="F61" s="176"/>
      <c r="G61" s="176"/>
      <c r="H61" s="176"/>
      <c r="I61" s="176"/>
      <c r="J61" s="177">
        <f>J98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98</v>
      </c>
      <c r="E62" s="176"/>
      <c r="F62" s="176"/>
      <c r="G62" s="176"/>
      <c r="H62" s="176"/>
      <c r="I62" s="176"/>
      <c r="J62" s="177">
        <f>J111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99</v>
      </c>
      <c r="E63" s="176"/>
      <c r="F63" s="176"/>
      <c r="G63" s="176"/>
      <c r="H63" s="176"/>
      <c r="I63" s="176"/>
      <c r="J63" s="177">
        <f>J128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100</v>
      </c>
      <c r="E64" s="176"/>
      <c r="F64" s="176"/>
      <c r="G64" s="176"/>
      <c r="H64" s="176"/>
      <c r="I64" s="176"/>
      <c r="J64" s="177">
        <f>J146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101</v>
      </c>
      <c r="E65" s="176"/>
      <c r="F65" s="176"/>
      <c r="G65" s="176"/>
      <c r="H65" s="176"/>
      <c r="I65" s="176"/>
      <c r="J65" s="177">
        <f>J153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102</v>
      </c>
      <c r="E66" s="176"/>
      <c r="F66" s="176"/>
      <c r="G66" s="176"/>
      <c r="H66" s="176"/>
      <c r="I66" s="176"/>
      <c r="J66" s="177">
        <f>J177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103</v>
      </c>
      <c r="E67" s="176"/>
      <c r="F67" s="176"/>
      <c r="G67" s="176"/>
      <c r="H67" s="176"/>
      <c r="I67" s="176"/>
      <c r="J67" s="177">
        <f>J187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104</v>
      </c>
      <c r="E68" s="170"/>
      <c r="F68" s="170"/>
      <c r="G68" s="170"/>
      <c r="H68" s="170"/>
      <c r="I68" s="170"/>
      <c r="J68" s="171">
        <f>J190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105</v>
      </c>
      <c r="E69" s="176"/>
      <c r="F69" s="176"/>
      <c r="G69" s="176"/>
      <c r="H69" s="176"/>
      <c r="I69" s="176"/>
      <c r="J69" s="177">
        <f>J191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106</v>
      </c>
      <c r="E70" s="176"/>
      <c r="F70" s="176"/>
      <c r="G70" s="176"/>
      <c r="H70" s="176"/>
      <c r="I70" s="176"/>
      <c r="J70" s="177">
        <f>J204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107</v>
      </c>
      <c r="E71" s="176"/>
      <c r="F71" s="176"/>
      <c r="G71" s="176"/>
      <c r="H71" s="176"/>
      <c r="I71" s="176"/>
      <c r="J71" s="177">
        <f>J218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108</v>
      </c>
      <c r="E72" s="176"/>
      <c r="F72" s="176"/>
      <c r="G72" s="176"/>
      <c r="H72" s="176"/>
      <c r="I72" s="176"/>
      <c r="J72" s="177">
        <f>J228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109</v>
      </c>
      <c r="E73" s="176"/>
      <c r="F73" s="176"/>
      <c r="G73" s="176"/>
      <c r="H73" s="176"/>
      <c r="I73" s="176"/>
      <c r="J73" s="177">
        <f>J238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110</v>
      </c>
      <c r="E74" s="176"/>
      <c r="F74" s="176"/>
      <c r="G74" s="176"/>
      <c r="H74" s="176"/>
      <c r="I74" s="176"/>
      <c r="J74" s="177">
        <f>J261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111</v>
      </c>
      <c r="E75" s="176"/>
      <c r="F75" s="176"/>
      <c r="G75" s="176"/>
      <c r="H75" s="176"/>
      <c r="I75" s="176"/>
      <c r="J75" s="177">
        <f>J285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112</v>
      </c>
      <c r="E76" s="176"/>
      <c r="F76" s="176"/>
      <c r="G76" s="176"/>
      <c r="H76" s="176"/>
      <c r="I76" s="176"/>
      <c r="J76" s="177">
        <f>J310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113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62" t="str">
        <f>E7</f>
        <v>Bezbariérový byt, Novoveská 3107 - Teplice</v>
      </c>
      <c r="F86" s="34"/>
      <c r="G86" s="34"/>
      <c r="H86" s="34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89</v>
      </c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E9</f>
        <v>D.1.1 - Architektonicko-stavební část</v>
      </c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F12</f>
        <v xml:space="preserve"> </v>
      </c>
      <c r="G90" s="42"/>
      <c r="H90" s="42"/>
      <c r="I90" s="34" t="s">
        <v>23</v>
      </c>
      <c r="J90" s="74" t="str">
        <f>IF(J12="","",J12)</f>
        <v>10. 12. 2025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25</v>
      </c>
      <c r="D92" s="42"/>
      <c r="E92" s="42"/>
      <c r="F92" s="29" t="str">
        <f>E15</f>
        <v>Statutární město Teplice</v>
      </c>
      <c r="G92" s="42"/>
      <c r="H92" s="42"/>
      <c r="I92" s="34" t="s">
        <v>31</v>
      </c>
      <c r="J92" s="38" t="str">
        <f>E21</f>
        <v>STATUM s.r.o.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29</v>
      </c>
      <c r="D93" s="42"/>
      <c r="E93" s="42"/>
      <c r="F93" s="29" t="str">
        <f>IF(E18="","",E18)</f>
        <v>Vyplň údaj</v>
      </c>
      <c r="G93" s="42"/>
      <c r="H93" s="42"/>
      <c r="I93" s="34" t="s">
        <v>34</v>
      </c>
      <c r="J93" s="38" t="str">
        <f>E24</f>
        <v>NOKU s.r.o.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79"/>
      <c r="B95" s="180"/>
      <c r="C95" s="181" t="s">
        <v>114</v>
      </c>
      <c r="D95" s="182" t="s">
        <v>57</v>
      </c>
      <c r="E95" s="182" t="s">
        <v>53</v>
      </c>
      <c r="F95" s="182" t="s">
        <v>54</v>
      </c>
      <c r="G95" s="182" t="s">
        <v>115</v>
      </c>
      <c r="H95" s="182" t="s">
        <v>116</v>
      </c>
      <c r="I95" s="182" t="s">
        <v>117</v>
      </c>
      <c r="J95" s="182" t="s">
        <v>94</v>
      </c>
      <c r="K95" s="183" t="s">
        <v>118</v>
      </c>
      <c r="L95" s="184"/>
      <c r="M95" s="94" t="s">
        <v>19</v>
      </c>
      <c r="N95" s="95" t="s">
        <v>42</v>
      </c>
      <c r="O95" s="95" t="s">
        <v>119</v>
      </c>
      <c r="P95" s="95" t="s">
        <v>120</v>
      </c>
      <c r="Q95" s="95" t="s">
        <v>121</v>
      </c>
      <c r="R95" s="95" t="s">
        <v>122</v>
      </c>
      <c r="S95" s="95" t="s">
        <v>123</v>
      </c>
      <c r="T95" s="96" t="s">
        <v>124</v>
      </c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</row>
    <row r="96" s="2" customFormat="1" ht="22.8" customHeight="1">
      <c r="A96" s="40"/>
      <c r="B96" s="41"/>
      <c r="C96" s="101" t="s">
        <v>125</v>
      </c>
      <c r="D96" s="42"/>
      <c r="E96" s="42"/>
      <c r="F96" s="42"/>
      <c r="G96" s="42"/>
      <c r="H96" s="42"/>
      <c r="I96" s="42"/>
      <c r="J96" s="185">
        <f>BK96</f>
        <v>0</v>
      </c>
      <c r="K96" s="42"/>
      <c r="L96" s="46"/>
      <c r="M96" s="97"/>
      <c r="N96" s="186"/>
      <c r="O96" s="98"/>
      <c r="P96" s="187">
        <f>P97+P190</f>
        <v>0</v>
      </c>
      <c r="Q96" s="98"/>
      <c r="R96" s="187">
        <f>R97+R190</f>
        <v>13.81315669</v>
      </c>
      <c r="S96" s="98"/>
      <c r="T96" s="188">
        <f>T97+T190</f>
        <v>12.2078001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71</v>
      </c>
      <c r="AU96" s="19" t="s">
        <v>95</v>
      </c>
      <c r="BK96" s="189">
        <f>BK97+BK190</f>
        <v>0</v>
      </c>
    </row>
    <row r="97" s="12" customFormat="1" ht="25.92" customHeight="1">
      <c r="A97" s="12"/>
      <c r="B97" s="190"/>
      <c r="C97" s="191"/>
      <c r="D97" s="192" t="s">
        <v>71</v>
      </c>
      <c r="E97" s="193" t="s">
        <v>126</v>
      </c>
      <c r="F97" s="193" t="s">
        <v>127</v>
      </c>
      <c r="G97" s="191"/>
      <c r="H97" s="191"/>
      <c r="I97" s="194"/>
      <c r="J97" s="195">
        <f>BK97</f>
        <v>0</v>
      </c>
      <c r="K97" s="191"/>
      <c r="L97" s="196"/>
      <c r="M97" s="197"/>
      <c r="N97" s="198"/>
      <c r="O97" s="198"/>
      <c r="P97" s="199">
        <f>P98+P111+P128+P146+P153+P177+P187</f>
        <v>0</v>
      </c>
      <c r="Q97" s="198"/>
      <c r="R97" s="199">
        <f>R98+R111+R128+R146+R153+R177+R187</f>
        <v>11.271931989999999</v>
      </c>
      <c r="S97" s="198"/>
      <c r="T97" s="200">
        <f>T98+T111+T128+T146+T153+T177+T187</f>
        <v>10.058400000000001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80</v>
      </c>
      <c r="AT97" s="202" t="s">
        <v>71</v>
      </c>
      <c r="AU97" s="202" t="s">
        <v>72</v>
      </c>
      <c r="AY97" s="201" t="s">
        <v>128</v>
      </c>
      <c r="BK97" s="203">
        <f>BK98+BK111+BK128+BK146+BK153+BK177+BK187</f>
        <v>0</v>
      </c>
    </row>
    <row r="98" s="12" customFormat="1" ht="22.8" customHeight="1">
      <c r="A98" s="12"/>
      <c r="B98" s="190"/>
      <c r="C98" s="191"/>
      <c r="D98" s="192" t="s">
        <v>71</v>
      </c>
      <c r="E98" s="204" t="s">
        <v>80</v>
      </c>
      <c r="F98" s="204" t="s">
        <v>129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SUM(P99:P110)</f>
        <v>0</v>
      </c>
      <c r="Q98" s="198"/>
      <c r="R98" s="199">
        <f>SUM(R99:R110)</f>
        <v>0</v>
      </c>
      <c r="S98" s="198"/>
      <c r="T98" s="200">
        <f>SUM(T99:T110)</f>
        <v>6.9438000000000004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80</v>
      </c>
      <c r="AT98" s="202" t="s">
        <v>71</v>
      </c>
      <c r="AU98" s="202" t="s">
        <v>80</v>
      </c>
      <c r="AY98" s="201" t="s">
        <v>128</v>
      </c>
      <c r="BK98" s="203">
        <f>SUM(BK99:BK110)</f>
        <v>0</v>
      </c>
    </row>
    <row r="99" s="2" customFormat="1" ht="33" customHeight="1">
      <c r="A99" s="40"/>
      <c r="B99" s="41"/>
      <c r="C99" s="206" t="s">
        <v>80</v>
      </c>
      <c r="D99" s="206" t="s">
        <v>130</v>
      </c>
      <c r="E99" s="207" t="s">
        <v>131</v>
      </c>
      <c r="F99" s="208" t="s">
        <v>132</v>
      </c>
      <c r="G99" s="209" t="s">
        <v>133</v>
      </c>
      <c r="H99" s="210">
        <v>7.2999999999999998</v>
      </c>
      <c r="I99" s="211"/>
      <c r="J99" s="212">
        <f>ROUND(I99*H99,2)</f>
        <v>0</v>
      </c>
      <c r="K99" s="208" t="s">
        <v>134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0.28999999999999998</v>
      </c>
      <c r="T99" s="216">
        <f>S99*H99</f>
        <v>2.117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135</v>
      </c>
      <c r="AT99" s="217" t="s">
        <v>130</v>
      </c>
      <c r="AU99" s="217" t="s">
        <v>136</v>
      </c>
      <c r="AY99" s="19" t="s">
        <v>128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136</v>
      </c>
      <c r="BK99" s="218">
        <f>ROUND(I99*H99,2)</f>
        <v>0</v>
      </c>
      <c r="BL99" s="19" t="s">
        <v>135</v>
      </c>
      <c r="BM99" s="217" t="s">
        <v>137</v>
      </c>
    </row>
    <row r="100" s="2" customFormat="1">
      <c r="A100" s="40"/>
      <c r="B100" s="41"/>
      <c r="C100" s="42"/>
      <c r="D100" s="219" t="s">
        <v>138</v>
      </c>
      <c r="E100" s="42"/>
      <c r="F100" s="220" t="s">
        <v>139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138</v>
      </c>
      <c r="AU100" s="19" t="s">
        <v>136</v>
      </c>
    </row>
    <row r="101" s="13" customFormat="1">
      <c r="A101" s="13"/>
      <c r="B101" s="224"/>
      <c r="C101" s="225"/>
      <c r="D101" s="226" t="s">
        <v>140</v>
      </c>
      <c r="E101" s="227" t="s">
        <v>19</v>
      </c>
      <c r="F101" s="228" t="s">
        <v>141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140</v>
      </c>
      <c r="AU101" s="234" t="s">
        <v>136</v>
      </c>
      <c r="AV101" s="13" t="s">
        <v>80</v>
      </c>
      <c r="AW101" s="13" t="s">
        <v>33</v>
      </c>
      <c r="AX101" s="13" t="s">
        <v>72</v>
      </c>
      <c r="AY101" s="234" t="s">
        <v>128</v>
      </c>
    </row>
    <row r="102" s="14" customFormat="1">
      <c r="A102" s="14"/>
      <c r="B102" s="235"/>
      <c r="C102" s="236"/>
      <c r="D102" s="226" t="s">
        <v>140</v>
      </c>
      <c r="E102" s="237" t="s">
        <v>19</v>
      </c>
      <c r="F102" s="238" t="s">
        <v>142</v>
      </c>
      <c r="G102" s="236"/>
      <c r="H102" s="239">
        <v>7.2999999999999998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140</v>
      </c>
      <c r="AU102" s="245" t="s">
        <v>136</v>
      </c>
      <c r="AV102" s="14" t="s">
        <v>136</v>
      </c>
      <c r="AW102" s="14" t="s">
        <v>33</v>
      </c>
      <c r="AX102" s="14" t="s">
        <v>80</v>
      </c>
      <c r="AY102" s="245" t="s">
        <v>128</v>
      </c>
    </row>
    <row r="103" s="2" customFormat="1" ht="33" customHeight="1">
      <c r="A103" s="40"/>
      <c r="B103" s="41"/>
      <c r="C103" s="206" t="s">
        <v>136</v>
      </c>
      <c r="D103" s="206" t="s">
        <v>130</v>
      </c>
      <c r="E103" s="207" t="s">
        <v>143</v>
      </c>
      <c r="F103" s="208" t="s">
        <v>144</v>
      </c>
      <c r="G103" s="209" t="s">
        <v>133</v>
      </c>
      <c r="H103" s="210">
        <v>4</v>
      </c>
      <c r="I103" s="211"/>
      <c r="J103" s="212">
        <f>ROUND(I103*H103,2)</f>
        <v>0</v>
      </c>
      <c r="K103" s="208" t="s">
        <v>134</v>
      </c>
      <c r="L103" s="46"/>
      <c r="M103" s="213" t="s">
        <v>19</v>
      </c>
      <c r="N103" s="214" t="s">
        <v>44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0.63</v>
      </c>
      <c r="T103" s="216">
        <f>S103*H103</f>
        <v>2.52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135</v>
      </c>
      <c r="AT103" s="217" t="s">
        <v>130</v>
      </c>
      <c r="AU103" s="217" t="s">
        <v>136</v>
      </c>
      <c r="AY103" s="19" t="s">
        <v>128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136</v>
      </c>
      <c r="BK103" s="218">
        <f>ROUND(I103*H103,2)</f>
        <v>0</v>
      </c>
      <c r="BL103" s="19" t="s">
        <v>135</v>
      </c>
      <c r="BM103" s="217" t="s">
        <v>145</v>
      </c>
    </row>
    <row r="104" s="2" customFormat="1">
      <c r="A104" s="40"/>
      <c r="B104" s="41"/>
      <c r="C104" s="42"/>
      <c r="D104" s="219" t="s">
        <v>138</v>
      </c>
      <c r="E104" s="42"/>
      <c r="F104" s="220" t="s">
        <v>146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138</v>
      </c>
      <c r="AU104" s="19" t="s">
        <v>136</v>
      </c>
    </row>
    <row r="105" s="13" customFormat="1">
      <c r="A105" s="13"/>
      <c r="B105" s="224"/>
      <c r="C105" s="225"/>
      <c r="D105" s="226" t="s">
        <v>140</v>
      </c>
      <c r="E105" s="227" t="s">
        <v>19</v>
      </c>
      <c r="F105" s="228" t="s">
        <v>147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140</v>
      </c>
      <c r="AU105" s="234" t="s">
        <v>136</v>
      </c>
      <c r="AV105" s="13" t="s">
        <v>80</v>
      </c>
      <c r="AW105" s="13" t="s">
        <v>33</v>
      </c>
      <c r="AX105" s="13" t="s">
        <v>72</v>
      </c>
      <c r="AY105" s="234" t="s">
        <v>128</v>
      </c>
    </row>
    <row r="106" s="14" customFormat="1">
      <c r="A106" s="14"/>
      <c r="B106" s="235"/>
      <c r="C106" s="236"/>
      <c r="D106" s="226" t="s">
        <v>140</v>
      </c>
      <c r="E106" s="237" t="s">
        <v>19</v>
      </c>
      <c r="F106" s="238" t="s">
        <v>135</v>
      </c>
      <c r="G106" s="236"/>
      <c r="H106" s="239">
        <v>4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140</v>
      </c>
      <c r="AU106" s="245" t="s">
        <v>136</v>
      </c>
      <c r="AV106" s="14" t="s">
        <v>136</v>
      </c>
      <c r="AW106" s="14" t="s">
        <v>33</v>
      </c>
      <c r="AX106" s="14" t="s">
        <v>80</v>
      </c>
      <c r="AY106" s="245" t="s">
        <v>128</v>
      </c>
    </row>
    <row r="107" s="2" customFormat="1" ht="24.15" customHeight="1">
      <c r="A107" s="40"/>
      <c r="B107" s="41"/>
      <c r="C107" s="206" t="s">
        <v>148</v>
      </c>
      <c r="D107" s="206" t="s">
        <v>130</v>
      </c>
      <c r="E107" s="207" t="s">
        <v>149</v>
      </c>
      <c r="F107" s="208" t="s">
        <v>150</v>
      </c>
      <c r="G107" s="209" t="s">
        <v>133</v>
      </c>
      <c r="H107" s="210">
        <v>7.2999999999999998</v>
      </c>
      <c r="I107" s="211"/>
      <c r="J107" s="212">
        <f>ROUND(I107*H107,2)</f>
        <v>0</v>
      </c>
      <c r="K107" s="208" t="s">
        <v>134</v>
      </c>
      <c r="L107" s="46"/>
      <c r="M107" s="213" t="s">
        <v>19</v>
      </c>
      <c r="N107" s="214" t="s">
        <v>44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0.316</v>
      </c>
      <c r="T107" s="216">
        <f>S107*H107</f>
        <v>2.3068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135</v>
      </c>
      <c r="AT107" s="217" t="s">
        <v>130</v>
      </c>
      <c r="AU107" s="217" t="s">
        <v>136</v>
      </c>
      <c r="AY107" s="19" t="s">
        <v>128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136</v>
      </c>
      <c r="BK107" s="218">
        <f>ROUND(I107*H107,2)</f>
        <v>0</v>
      </c>
      <c r="BL107" s="19" t="s">
        <v>135</v>
      </c>
      <c r="BM107" s="217" t="s">
        <v>151</v>
      </c>
    </row>
    <row r="108" s="2" customFormat="1">
      <c r="A108" s="40"/>
      <c r="B108" s="41"/>
      <c r="C108" s="42"/>
      <c r="D108" s="219" t="s">
        <v>138</v>
      </c>
      <c r="E108" s="42"/>
      <c r="F108" s="220" t="s">
        <v>152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138</v>
      </c>
      <c r="AU108" s="19" t="s">
        <v>136</v>
      </c>
    </row>
    <row r="109" s="13" customFormat="1">
      <c r="A109" s="13"/>
      <c r="B109" s="224"/>
      <c r="C109" s="225"/>
      <c r="D109" s="226" t="s">
        <v>140</v>
      </c>
      <c r="E109" s="227" t="s">
        <v>19</v>
      </c>
      <c r="F109" s="228" t="s">
        <v>141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140</v>
      </c>
      <c r="AU109" s="234" t="s">
        <v>136</v>
      </c>
      <c r="AV109" s="13" t="s">
        <v>80</v>
      </c>
      <c r="AW109" s="13" t="s">
        <v>33</v>
      </c>
      <c r="AX109" s="13" t="s">
        <v>72</v>
      </c>
      <c r="AY109" s="234" t="s">
        <v>128</v>
      </c>
    </row>
    <row r="110" s="14" customFormat="1">
      <c r="A110" s="14"/>
      <c r="B110" s="235"/>
      <c r="C110" s="236"/>
      <c r="D110" s="226" t="s">
        <v>140</v>
      </c>
      <c r="E110" s="237" t="s">
        <v>19</v>
      </c>
      <c r="F110" s="238" t="s">
        <v>142</v>
      </c>
      <c r="G110" s="236"/>
      <c r="H110" s="239">
        <v>7.2999999999999998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140</v>
      </c>
      <c r="AU110" s="245" t="s">
        <v>136</v>
      </c>
      <c r="AV110" s="14" t="s">
        <v>136</v>
      </c>
      <c r="AW110" s="14" t="s">
        <v>33</v>
      </c>
      <c r="AX110" s="14" t="s">
        <v>80</v>
      </c>
      <c r="AY110" s="245" t="s">
        <v>128</v>
      </c>
    </row>
    <row r="111" s="12" customFormat="1" ht="22.8" customHeight="1">
      <c r="A111" s="12"/>
      <c r="B111" s="190"/>
      <c r="C111" s="191"/>
      <c r="D111" s="192" t="s">
        <v>71</v>
      </c>
      <c r="E111" s="204" t="s">
        <v>136</v>
      </c>
      <c r="F111" s="204" t="s">
        <v>153</v>
      </c>
      <c r="G111" s="191"/>
      <c r="H111" s="191"/>
      <c r="I111" s="194"/>
      <c r="J111" s="205">
        <f>BK111</f>
        <v>0</v>
      </c>
      <c r="K111" s="191"/>
      <c r="L111" s="196"/>
      <c r="M111" s="197"/>
      <c r="N111" s="198"/>
      <c r="O111" s="198"/>
      <c r="P111" s="199">
        <f>SUM(P112:P127)</f>
        <v>0</v>
      </c>
      <c r="Q111" s="198"/>
      <c r="R111" s="199">
        <f>SUM(R112:R127)</f>
        <v>6.9311282899999993</v>
      </c>
      <c r="S111" s="198"/>
      <c r="T111" s="200">
        <f>SUM(T112:T127)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1" t="s">
        <v>80</v>
      </c>
      <c r="AT111" s="202" t="s">
        <v>71</v>
      </c>
      <c r="AU111" s="202" t="s">
        <v>80</v>
      </c>
      <c r="AY111" s="201" t="s">
        <v>128</v>
      </c>
      <c r="BK111" s="203">
        <f>SUM(BK112:BK127)</f>
        <v>0</v>
      </c>
    </row>
    <row r="112" s="2" customFormat="1" ht="16.5" customHeight="1">
      <c r="A112" s="40"/>
      <c r="B112" s="41"/>
      <c r="C112" s="206" t="s">
        <v>135</v>
      </c>
      <c r="D112" s="206" t="s">
        <v>130</v>
      </c>
      <c r="E112" s="207" t="s">
        <v>154</v>
      </c>
      <c r="F112" s="208" t="s">
        <v>155</v>
      </c>
      <c r="G112" s="209" t="s">
        <v>156</v>
      </c>
      <c r="H112" s="210">
        <v>1.1499999999999999</v>
      </c>
      <c r="I112" s="211"/>
      <c r="J112" s="212">
        <f>ROUND(I112*H112,2)</f>
        <v>0</v>
      </c>
      <c r="K112" s="208" t="s">
        <v>134</v>
      </c>
      <c r="L112" s="46"/>
      <c r="M112" s="213" t="s">
        <v>19</v>
      </c>
      <c r="N112" s="214" t="s">
        <v>44</v>
      </c>
      <c r="O112" s="86"/>
      <c r="P112" s="215">
        <f>O112*H112</f>
        <v>0</v>
      </c>
      <c r="Q112" s="215">
        <v>2.1600000000000001</v>
      </c>
      <c r="R112" s="215">
        <f>Q112*H112</f>
        <v>2.484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135</v>
      </c>
      <c r="AT112" s="217" t="s">
        <v>130</v>
      </c>
      <c r="AU112" s="217" t="s">
        <v>136</v>
      </c>
      <c r="AY112" s="19" t="s">
        <v>128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136</v>
      </c>
      <c r="BK112" s="218">
        <f>ROUND(I112*H112,2)</f>
        <v>0</v>
      </c>
      <c r="BL112" s="19" t="s">
        <v>135</v>
      </c>
      <c r="BM112" s="217" t="s">
        <v>157</v>
      </c>
    </row>
    <row r="113" s="2" customFormat="1">
      <c r="A113" s="40"/>
      <c r="B113" s="41"/>
      <c r="C113" s="42"/>
      <c r="D113" s="219" t="s">
        <v>138</v>
      </c>
      <c r="E113" s="42"/>
      <c r="F113" s="220" t="s">
        <v>158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138</v>
      </c>
      <c r="AU113" s="19" t="s">
        <v>136</v>
      </c>
    </row>
    <row r="114" s="13" customFormat="1">
      <c r="A114" s="13"/>
      <c r="B114" s="224"/>
      <c r="C114" s="225"/>
      <c r="D114" s="226" t="s">
        <v>140</v>
      </c>
      <c r="E114" s="227" t="s">
        <v>19</v>
      </c>
      <c r="F114" s="228" t="s">
        <v>159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140</v>
      </c>
      <c r="AU114" s="234" t="s">
        <v>136</v>
      </c>
      <c r="AV114" s="13" t="s">
        <v>80</v>
      </c>
      <c r="AW114" s="13" t="s">
        <v>33</v>
      </c>
      <c r="AX114" s="13" t="s">
        <v>72</v>
      </c>
      <c r="AY114" s="234" t="s">
        <v>128</v>
      </c>
    </row>
    <row r="115" s="14" customFormat="1">
      <c r="A115" s="14"/>
      <c r="B115" s="235"/>
      <c r="C115" s="236"/>
      <c r="D115" s="226" t="s">
        <v>140</v>
      </c>
      <c r="E115" s="237" t="s">
        <v>19</v>
      </c>
      <c r="F115" s="238" t="s">
        <v>160</v>
      </c>
      <c r="G115" s="236"/>
      <c r="H115" s="239">
        <v>1.1499999999999999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140</v>
      </c>
      <c r="AU115" s="245" t="s">
        <v>136</v>
      </c>
      <c r="AV115" s="14" t="s">
        <v>136</v>
      </c>
      <c r="AW115" s="14" t="s">
        <v>33</v>
      </c>
      <c r="AX115" s="14" t="s">
        <v>80</v>
      </c>
      <c r="AY115" s="245" t="s">
        <v>128</v>
      </c>
    </row>
    <row r="116" s="2" customFormat="1" ht="21.75" customHeight="1">
      <c r="A116" s="40"/>
      <c r="B116" s="41"/>
      <c r="C116" s="206" t="s">
        <v>161</v>
      </c>
      <c r="D116" s="206" t="s">
        <v>130</v>
      </c>
      <c r="E116" s="207" t="s">
        <v>162</v>
      </c>
      <c r="F116" s="208" t="s">
        <v>163</v>
      </c>
      <c r="G116" s="209" t="s">
        <v>156</v>
      </c>
      <c r="H116" s="210">
        <v>1.7250000000000001</v>
      </c>
      <c r="I116" s="211"/>
      <c r="J116" s="212">
        <f>ROUND(I116*H116,2)</f>
        <v>0</v>
      </c>
      <c r="K116" s="208" t="s">
        <v>134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2.5018699999999998</v>
      </c>
      <c r="R116" s="215">
        <f>Q116*H116</f>
        <v>4.3157257499999995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135</v>
      </c>
      <c r="AT116" s="217" t="s">
        <v>130</v>
      </c>
      <c r="AU116" s="217" t="s">
        <v>136</v>
      </c>
      <c r="AY116" s="19" t="s">
        <v>128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136</v>
      </c>
      <c r="BK116" s="218">
        <f>ROUND(I116*H116,2)</f>
        <v>0</v>
      </c>
      <c r="BL116" s="19" t="s">
        <v>135</v>
      </c>
      <c r="BM116" s="217" t="s">
        <v>164</v>
      </c>
    </row>
    <row r="117" s="2" customFormat="1">
      <c r="A117" s="40"/>
      <c r="B117" s="41"/>
      <c r="C117" s="42"/>
      <c r="D117" s="219" t="s">
        <v>138</v>
      </c>
      <c r="E117" s="42"/>
      <c r="F117" s="220" t="s">
        <v>165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138</v>
      </c>
      <c r="AU117" s="19" t="s">
        <v>136</v>
      </c>
    </row>
    <row r="118" s="13" customFormat="1">
      <c r="A118" s="13"/>
      <c r="B118" s="224"/>
      <c r="C118" s="225"/>
      <c r="D118" s="226" t="s">
        <v>140</v>
      </c>
      <c r="E118" s="227" t="s">
        <v>19</v>
      </c>
      <c r="F118" s="228" t="s">
        <v>159</v>
      </c>
      <c r="G118" s="225"/>
      <c r="H118" s="227" t="s">
        <v>19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140</v>
      </c>
      <c r="AU118" s="234" t="s">
        <v>136</v>
      </c>
      <c r="AV118" s="13" t="s">
        <v>80</v>
      </c>
      <c r="AW118" s="13" t="s">
        <v>33</v>
      </c>
      <c r="AX118" s="13" t="s">
        <v>72</v>
      </c>
      <c r="AY118" s="234" t="s">
        <v>128</v>
      </c>
    </row>
    <row r="119" s="14" customFormat="1">
      <c r="A119" s="14"/>
      <c r="B119" s="235"/>
      <c r="C119" s="236"/>
      <c r="D119" s="226" t="s">
        <v>140</v>
      </c>
      <c r="E119" s="237" t="s">
        <v>19</v>
      </c>
      <c r="F119" s="238" t="s">
        <v>166</v>
      </c>
      <c r="G119" s="236"/>
      <c r="H119" s="239">
        <v>1.7250000000000001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140</v>
      </c>
      <c r="AU119" s="245" t="s">
        <v>136</v>
      </c>
      <c r="AV119" s="14" t="s">
        <v>136</v>
      </c>
      <c r="AW119" s="14" t="s">
        <v>33</v>
      </c>
      <c r="AX119" s="14" t="s">
        <v>80</v>
      </c>
      <c r="AY119" s="245" t="s">
        <v>128</v>
      </c>
    </row>
    <row r="120" s="2" customFormat="1" ht="24.15" customHeight="1">
      <c r="A120" s="40"/>
      <c r="B120" s="41"/>
      <c r="C120" s="206" t="s">
        <v>167</v>
      </c>
      <c r="D120" s="206" t="s">
        <v>130</v>
      </c>
      <c r="E120" s="207" t="s">
        <v>168</v>
      </c>
      <c r="F120" s="208" t="s">
        <v>169</v>
      </c>
      <c r="G120" s="209" t="s">
        <v>133</v>
      </c>
      <c r="H120" s="210">
        <v>11.5</v>
      </c>
      <c r="I120" s="211"/>
      <c r="J120" s="212">
        <f>ROUND(I120*H120,2)</f>
        <v>0</v>
      </c>
      <c r="K120" s="208" t="s">
        <v>134</v>
      </c>
      <c r="L120" s="46"/>
      <c r="M120" s="213" t="s">
        <v>19</v>
      </c>
      <c r="N120" s="214" t="s">
        <v>44</v>
      </c>
      <c r="O120" s="86"/>
      <c r="P120" s="215">
        <f>O120*H120</f>
        <v>0</v>
      </c>
      <c r="Q120" s="215">
        <v>0.002</v>
      </c>
      <c r="R120" s="215">
        <f>Q120*H120</f>
        <v>0.023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135</v>
      </c>
      <c r="AT120" s="217" t="s">
        <v>130</v>
      </c>
      <c r="AU120" s="217" t="s">
        <v>136</v>
      </c>
      <c r="AY120" s="19" t="s">
        <v>128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136</v>
      </c>
      <c r="BK120" s="218">
        <f>ROUND(I120*H120,2)</f>
        <v>0</v>
      </c>
      <c r="BL120" s="19" t="s">
        <v>135</v>
      </c>
      <c r="BM120" s="217" t="s">
        <v>170</v>
      </c>
    </row>
    <row r="121" s="2" customFormat="1">
      <c r="A121" s="40"/>
      <c r="B121" s="41"/>
      <c r="C121" s="42"/>
      <c r="D121" s="219" t="s">
        <v>138</v>
      </c>
      <c r="E121" s="42"/>
      <c r="F121" s="220" t="s">
        <v>171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138</v>
      </c>
      <c r="AU121" s="19" t="s">
        <v>136</v>
      </c>
    </row>
    <row r="122" s="13" customFormat="1">
      <c r="A122" s="13"/>
      <c r="B122" s="224"/>
      <c r="C122" s="225"/>
      <c r="D122" s="226" t="s">
        <v>140</v>
      </c>
      <c r="E122" s="227" t="s">
        <v>19</v>
      </c>
      <c r="F122" s="228" t="s">
        <v>159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140</v>
      </c>
      <c r="AU122" s="234" t="s">
        <v>136</v>
      </c>
      <c r="AV122" s="13" t="s">
        <v>80</v>
      </c>
      <c r="AW122" s="13" t="s">
        <v>33</v>
      </c>
      <c r="AX122" s="13" t="s">
        <v>72</v>
      </c>
      <c r="AY122" s="234" t="s">
        <v>128</v>
      </c>
    </row>
    <row r="123" s="14" customFormat="1">
      <c r="A123" s="14"/>
      <c r="B123" s="235"/>
      <c r="C123" s="236"/>
      <c r="D123" s="226" t="s">
        <v>140</v>
      </c>
      <c r="E123" s="237" t="s">
        <v>19</v>
      </c>
      <c r="F123" s="238" t="s">
        <v>172</v>
      </c>
      <c r="G123" s="236"/>
      <c r="H123" s="239">
        <v>11.5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140</v>
      </c>
      <c r="AU123" s="245" t="s">
        <v>136</v>
      </c>
      <c r="AV123" s="14" t="s">
        <v>136</v>
      </c>
      <c r="AW123" s="14" t="s">
        <v>33</v>
      </c>
      <c r="AX123" s="14" t="s">
        <v>80</v>
      </c>
      <c r="AY123" s="245" t="s">
        <v>128</v>
      </c>
    </row>
    <row r="124" s="2" customFormat="1" ht="16.5" customHeight="1">
      <c r="A124" s="40"/>
      <c r="B124" s="41"/>
      <c r="C124" s="206" t="s">
        <v>173</v>
      </c>
      <c r="D124" s="206" t="s">
        <v>130</v>
      </c>
      <c r="E124" s="207" t="s">
        <v>174</v>
      </c>
      <c r="F124" s="208" t="s">
        <v>175</v>
      </c>
      <c r="G124" s="209" t="s">
        <v>176</v>
      </c>
      <c r="H124" s="210">
        <v>0.10199999999999999</v>
      </c>
      <c r="I124" s="211"/>
      <c r="J124" s="212">
        <f>ROUND(I124*H124,2)</f>
        <v>0</v>
      </c>
      <c r="K124" s="208" t="s">
        <v>134</v>
      </c>
      <c r="L124" s="46"/>
      <c r="M124" s="213" t="s">
        <v>19</v>
      </c>
      <c r="N124" s="214" t="s">
        <v>44</v>
      </c>
      <c r="O124" s="86"/>
      <c r="P124" s="215">
        <f>O124*H124</f>
        <v>0</v>
      </c>
      <c r="Q124" s="215">
        <v>1.06277</v>
      </c>
      <c r="R124" s="215">
        <f>Q124*H124</f>
        <v>0.10840253999999999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135</v>
      </c>
      <c r="AT124" s="217" t="s">
        <v>130</v>
      </c>
      <c r="AU124" s="217" t="s">
        <v>136</v>
      </c>
      <c r="AY124" s="19" t="s">
        <v>128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136</v>
      </c>
      <c r="BK124" s="218">
        <f>ROUND(I124*H124,2)</f>
        <v>0</v>
      </c>
      <c r="BL124" s="19" t="s">
        <v>135</v>
      </c>
      <c r="BM124" s="217" t="s">
        <v>177</v>
      </c>
    </row>
    <row r="125" s="2" customFormat="1">
      <c r="A125" s="40"/>
      <c r="B125" s="41"/>
      <c r="C125" s="42"/>
      <c r="D125" s="219" t="s">
        <v>138</v>
      </c>
      <c r="E125" s="42"/>
      <c r="F125" s="220" t="s">
        <v>178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138</v>
      </c>
      <c r="AU125" s="19" t="s">
        <v>136</v>
      </c>
    </row>
    <row r="126" s="13" customFormat="1">
      <c r="A126" s="13"/>
      <c r="B126" s="224"/>
      <c r="C126" s="225"/>
      <c r="D126" s="226" t="s">
        <v>140</v>
      </c>
      <c r="E126" s="227" t="s">
        <v>19</v>
      </c>
      <c r="F126" s="228" t="s">
        <v>159</v>
      </c>
      <c r="G126" s="225"/>
      <c r="H126" s="227" t="s">
        <v>19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140</v>
      </c>
      <c r="AU126" s="234" t="s">
        <v>136</v>
      </c>
      <c r="AV126" s="13" t="s">
        <v>80</v>
      </c>
      <c r="AW126" s="13" t="s">
        <v>33</v>
      </c>
      <c r="AX126" s="13" t="s">
        <v>72</v>
      </c>
      <c r="AY126" s="234" t="s">
        <v>128</v>
      </c>
    </row>
    <row r="127" s="14" customFormat="1">
      <c r="A127" s="14"/>
      <c r="B127" s="235"/>
      <c r="C127" s="236"/>
      <c r="D127" s="226" t="s">
        <v>140</v>
      </c>
      <c r="E127" s="237" t="s">
        <v>19</v>
      </c>
      <c r="F127" s="238" t="s">
        <v>179</v>
      </c>
      <c r="G127" s="236"/>
      <c r="H127" s="239">
        <v>0.10199999999999999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140</v>
      </c>
      <c r="AU127" s="245" t="s">
        <v>136</v>
      </c>
      <c r="AV127" s="14" t="s">
        <v>136</v>
      </c>
      <c r="AW127" s="14" t="s">
        <v>33</v>
      </c>
      <c r="AX127" s="14" t="s">
        <v>80</v>
      </c>
      <c r="AY127" s="245" t="s">
        <v>128</v>
      </c>
    </row>
    <row r="128" s="12" customFormat="1" ht="22.8" customHeight="1">
      <c r="A128" s="12"/>
      <c r="B128" s="190"/>
      <c r="C128" s="191"/>
      <c r="D128" s="192" t="s">
        <v>71</v>
      </c>
      <c r="E128" s="204" t="s">
        <v>148</v>
      </c>
      <c r="F128" s="204" t="s">
        <v>180</v>
      </c>
      <c r="G128" s="191"/>
      <c r="H128" s="191"/>
      <c r="I128" s="194"/>
      <c r="J128" s="205">
        <f>BK128</f>
        <v>0</v>
      </c>
      <c r="K128" s="191"/>
      <c r="L128" s="196"/>
      <c r="M128" s="197"/>
      <c r="N128" s="198"/>
      <c r="O128" s="198"/>
      <c r="P128" s="199">
        <f>SUM(P129:P145)</f>
        <v>0</v>
      </c>
      <c r="Q128" s="198"/>
      <c r="R128" s="199">
        <f>SUM(R129:R145)</f>
        <v>1.8528576999999999</v>
      </c>
      <c r="S128" s="198"/>
      <c r="T128" s="200">
        <f>SUM(T129:T145)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1" t="s">
        <v>80</v>
      </c>
      <c r="AT128" s="202" t="s">
        <v>71</v>
      </c>
      <c r="AU128" s="202" t="s">
        <v>80</v>
      </c>
      <c r="AY128" s="201" t="s">
        <v>128</v>
      </c>
      <c r="BK128" s="203">
        <f>SUM(BK129:BK145)</f>
        <v>0</v>
      </c>
    </row>
    <row r="129" s="2" customFormat="1" ht="21.75" customHeight="1">
      <c r="A129" s="40"/>
      <c r="B129" s="41"/>
      <c r="C129" s="206" t="s">
        <v>181</v>
      </c>
      <c r="D129" s="206" t="s">
        <v>130</v>
      </c>
      <c r="E129" s="207" t="s">
        <v>182</v>
      </c>
      <c r="F129" s="208" t="s">
        <v>183</v>
      </c>
      <c r="G129" s="209" t="s">
        <v>176</v>
      </c>
      <c r="H129" s="210">
        <v>0.025000000000000001</v>
      </c>
      <c r="I129" s="211"/>
      <c r="J129" s="212">
        <f>ROUND(I129*H129,2)</f>
        <v>0</v>
      </c>
      <c r="K129" s="208" t="s">
        <v>134</v>
      </c>
      <c r="L129" s="46"/>
      <c r="M129" s="213" t="s">
        <v>19</v>
      </c>
      <c r="N129" s="214" t="s">
        <v>44</v>
      </c>
      <c r="O129" s="86"/>
      <c r="P129" s="215">
        <f>O129*H129</f>
        <v>0</v>
      </c>
      <c r="Q129" s="215">
        <v>0.019539999999999998</v>
      </c>
      <c r="R129" s="215">
        <f>Q129*H129</f>
        <v>0.0004885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135</v>
      </c>
      <c r="AT129" s="217" t="s">
        <v>130</v>
      </c>
      <c r="AU129" s="217" t="s">
        <v>136</v>
      </c>
      <c r="AY129" s="19" t="s">
        <v>128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136</v>
      </c>
      <c r="BK129" s="218">
        <f>ROUND(I129*H129,2)</f>
        <v>0</v>
      </c>
      <c r="BL129" s="19" t="s">
        <v>135</v>
      </c>
      <c r="BM129" s="217" t="s">
        <v>184</v>
      </c>
    </row>
    <row r="130" s="2" customFormat="1">
      <c r="A130" s="40"/>
      <c r="B130" s="41"/>
      <c r="C130" s="42"/>
      <c r="D130" s="219" t="s">
        <v>138</v>
      </c>
      <c r="E130" s="42"/>
      <c r="F130" s="220" t="s">
        <v>185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138</v>
      </c>
      <c r="AU130" s="19" t="s">
        <v>136</v>
      </c>
    </row>
    <row r="131" s="13" customFormat="1">
      <c r="A131" s="13"/>
      <c r="B131" s="224"/>
      <c r="C131" s="225"/>
      <c r="D131" s="226" t="s">
        <v>140</v>
      </c>
      <c r="E131" s="227" t="s">
        <v>19</v>
      </c>
      <c r="F131" s="228" t="s">
        <v>186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140</v>
      </c>
      <c r="AU131" s="234" t="s">
        <v>136</v>
      </c>
      <c r="AV131" s="13" t="s">
        <v>80</v>
      </c>
      <c r="AW131" s="13" t="s">
        <v>33</v>
      </c>
      <c r="AX131" s="13" t="s">
        <v>72</v>
      </c>
      <c r="AY131" s="234" t="s">
        <v>128</v>
      </c>
    </row>
    <row r="132" s="14" customFormat="1">
      <c r="A132" s="14"/>
      <c r="B132" s="235"/>
      <c r="C132" s="236"/>
      <c r="D132" s="226" t="s">
        <v>140</v>
      </c>
      <c r="E132" s="237" t="s">
        <v>19</v>
      </c>
      <c r="F132" s="238" t="s">
        <v>187</v>
      </c>
      <c r="G132" s="236"/>
      <c r="H132" s="239">
        <v>0.025000000000000001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140</v>
      </c>
      <c r="AU132" s="245" t="s">
        <v>136</v>
      </c>
      <c r="AV132" s="14" t="s">
        <v>136</v>
      </c>
      <c r="AW132" s="14" t="s">
        <v>33</v>
      </c>
      <c r="AX132" s="14" t="s">
        <v>80</v>
      </c>
      <c r="AY132" s="245" t="s">
        <v>128</v>
      </c>
    </row>
    <row r="133" s="2" customFormat="1" ht="16.5" customHeight="1">
      <c r="A133" s="40"/>
      <c r="B133" s="41"/>
      <c r="C133" s="246" t="s">
        <v>188</v>
      </c>
      <c r="D133" s="246" t="s">
        <v>189</v>
      </c>
      <c r="E133" s="247" t="s">
        <v>190</v>
      </c>
      <c r="F133" s="248" t="s">
        <v>191</v>
      </c>
      <c r="G133" s="249" t="s">
        <v>176</v>
      </c>
      <c r="H133" s="250">
        <v>0.025000000000000001</v>
      </c>
      <c r="I133" s="251"/>
      <c r="J133" s="252">
        <f>ROUND(I133*H133,2)</f>
        <v>0</v>
      </c>
      <c r="K133" s="248" t="s">
        <v>134</v>
      </c>
      <c r="L133" s="253"/>
      <c r="M133" s="254" t="s">
        <v>19</v>
      </c>
      <c r="N133" s="255" t="s">
        <v>44</v>
      </c>
      <c r="O133" s="86"/>
      <c r="P133" s="215">
        <f>O133*H133</f>
        <v>0</v>
      </c>
      <c r="Q133" s="215">
        <v>1</v>
      </c>
      <c r="R133" s="215">
        <f>Q133*H133</f>
        <v>0.025000000000000001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181</v>
      </c>
      <c r="AT133" s="217" t="s">
        <v>189</v>
      </c>
      <c r="AU133" s="217" t="s">
        <v>136</v>
      </c>
      <c r="AY133" s="19" t="s">
        <v>128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136</v>
      </c>
      <c r="BK133" s="218">
        <f>ROUND(I133*H133,2)</f>
        <v>0</v>
      </c>
      <c r="BL133" s="19" t="s">
        <v>135</v>
      </c>
      <c r="BM133" s="217" t="s">
        <v>192</v>
      </c>
    </row>
    <row r="134" s="2" customFormat="1" ht="24.15" customHeight="1">
      <c r="A134" s="40"/>
      <c r="B134" s="41"/>
      <c r="C134" s="206" t="s">
        <v>193</v>
      </c>
      <c r="D134" s="206" t="s">
        <v>130</v>
      </c>
      <c r="E134" s="207" t="s">
        <v>194</v>
      </c>
      <c r="F134" s="208" t="s">
        <v>195</v>
      </c>
      <c r="G134" s="209" t="s">
        <v>133</v>
      </c>
      <c r="H134" s="210">
        <v>16.800000000000001</v>
      </c>
      <c r="I134" s="211"/>
      <c r="J134" s="212">
        <f>ROUND(I134*H134,2)</f>
        <v>0</v>
      </c>
      <c r="K134" s="208" t="s">
        <v>134</v>
      </c>
      <c r="L134" s="46"/>
      <c r="M134" s="213" t="s">
        <v>19</v>
      </c>
      <c r="N134" s="214" t="s">
        <v>44</v>
      </c>
      <c r="O134" s="86"/>
      <c r="P134" s="215">
        <f>O134*H134</f>
        <v>0</v>
      </c>
      <c r="Q134" s="215">
        <v>0.061719999999999997</v>
      </c>
      <c r="R134" s="215">
        <f>Q134*H134</f>
        <v>1.036896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135</v>
      </c>
      <c r="AT134" s="217" t="s">
        <v>130</v>
      </c>
      <c r="AU134" s="217" t="s">
        <v>136</v>
      </c>
      <c r="AY134" s="19" t="s">
        <v>128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136</v>
      </c>
      <c r="BK134" s="218">
        <f>ROUND(I134*H134,2)</f>
        <v>0</v>
      </c>
      <c r="BL134" s="19" t="s">
        <v>135</v>
      </c>
      <c r="BM134" s="217" t="s">
        <v>196</v>
      </c>
    </row>
    <row r="135" s="2" customFormat="1">
      <c r="A135" s="40"/>
      <c r="B135" s="41"/>
      <c r="C135" s="42"/>
      <c r="D135" s="219" t="s">
        <v>138</v>
      </c>
      <c r="E135" s="42"/>
      <c r="F135" s="220" t="s">
        <v>197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138</v>
      </c>
      <c r="AU135" s="19" t="s">
        <v>136</v>
      </c>
    </row>
    <row r="136" s="14" customFormat="1">
      <c r="A136" s="14"/>
      <c r="B136" s="235"/>
      <c r="C136" s="236"/>
      <c r="D136" s="226" t="s">
        <v>140</v>
      </c>
      <c r="E136" s="237" t="s">
        <v>19</v>
      </c>
      <c r="F136" s="238" t="s">
        <v>198</v>
      </c>
      <c r="G136" s="236"/>
      <c r="H136" s="239">
        <v>16.800000000000001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140</v>
      </c>
      <c r="AU136" s="245" t="s">
        <v>136</v>
      </c>
      <c r="AV136" s="14" t="s">
        <v>136</v>
      </c>
      <c r="AW136" s="14" t="s">
        <v>33</v>
      </c>
      <c r="AX136" s="14" t="s">
        <v>80</v>
      </c>
      <c r="AY136" s="245" t="s">
        <v>128</v>
      </c>
    </row>
    <row r="137" s="2" customFormat="1" ht="24.15" customHeight="1">
      <c r="A137" s="40"/>
      <c r="B137" s="41"/>
      <c r="C137" s="206" t="s">
        <v>199</v>
      </c>
      <c r="D137" s="206" t="s">
        <v>130</v>
      </c>
      <c r="E137" s="207" t="s">
        <v>200</v>
      </c>
      <c r="F137" s="208" t="s">
        <v>201</v>
      </c>
      <c r="G137" s="209" t="s">
        <v>133</v>
      </c>
      <c r="H137" s="210">
        <v>9.9199999999999999</v>
      </c>
      <c r="I137" s="211"/>
      <c r="J137" s="212">
        <f>ROUND(I137*H137,2)</f>
        <v>0</v>
      </c>
      <c r="K137" s="208" t="s">
        <v>134</v>
      </c>
      <c r="L137" s="46"/>
      <c r="M137" s="213" t="s">
        <v>19</v>
      </c>
      <c r="N137" s="214" t="s">
        <v>44</v>
      </c>
      <c r="O137" s="86"/>
      <c r="P137" s="215">
        <f>O137*H137</f>
        <v>0</v>
      </c>
      <c r="Q137" s="215">
        <v>0.079210000000000003</v>
      </c>
      <c r="R137" s="215">
        <f>Q137*H137</f>
        <v>0.7857632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135</v>
      </c>
      <c r="AT137" s="217" t="s">
        <v>130</v>
      </c>
      <c r="AU137" s="217" t="s">
        <v>136</v>
      </c>
      <c r="AY137" s="19" t="s">
        <v>128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136</v>
      </c>
      <c r="BK137" s="218">
        <f>ROUND(I137*H137,2)</f>
        <v>0</v>
      </c>
      <c r="BL137" s="19" t="s">
        <v>135</v>
      </c>
      <c r="BM137" s="217" t="s">
        <v>202</v>
      </c>
    </row>
    <row r="138" s="2" customFormat="1">
      <c r="A138" s="40"/>
      <c r="B138" s="41"/>
      <c r="C138" s="42"/>
      <c r="D138" s="219" t="s">
        <v>138</v>
      </c>
      <c r="E138" s="42"/>
      <c r="F138" s="220" t="s">
        <v>203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138</v>
      </c>
      <c r="AU138" s="19" t="s">
        <v>136</v>
      </c>
    </row>
    <row r="139" s="14" customFormat="1">
      <c r="A139" s="14"/>
      <c r="B139" s="235"/>
      <c r="C139" s="236"/>
      <c r="D139" s="226" t="s">
        <v>140</v>
      </c>
      <c r="E139" s="237" t="s">
        <v>19</v>
      </c>
      <c r="F139" s="238" t="s">
        <v>204</v>
      </c>
      <c r="G139" s="236"/>
      <c r="H139" s="239">
        <v>8.1199999999999992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140</v>
      </c>
      <c r="AU139" s="245" t="s">
        <v>136</v>
      </c>
      <c r="AV139" s="14" t="s">
        <v>136</v>
      </c>
      <c r="AW139" s="14" t="s">
        <v>33</v>
      </c>
      <c r="AX139" s="14" t="s">
        <v>72</v>
      </c>
      <c r="AY139" s="245" t="s">
        <v>128</v>
      </c>
    </row>
    <row r="140" s="14" customFormat="1">
      <c r="A140" s="14"/>
      <c r="B140" s="235"/>
      <c r="C140" s="236"/>
      <c r="D140" s="226" t="s">
        <v>140</v>
      </c>
      <c r="E140" s="237" t="s">
        <v>19</v>
      </c>
      <c r="F140" s="238" t="s">
        <v>205</v>
      </c>
      <c r="G140" s="236"/>
      <c r="H140" s="239">
        <v>1.8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140</v>
      </c>
      <c r="AU140" s="245" t="s">
        <v>136</v>
      </c>
      <c r="AV140" s="14" t="s">
        <v>136</v>
      </c>
      <c r="AW140" s="14" t="s">
        <v>33</v>
      </c>
      <c r="AX140" s="14" t="s">
        <v>72</v>
      </c>
      <c r="AY140" s="245" t="s">
        <v>128</v>
      </c>
    </row>
    <row r="141" s="15" customFormat="1">
      <c r="A141" s="15"/>
      <c r="B141" s="256"/>
      <c r="C141" s="257"/>
      <c r="D141" s="226" t="s">
        <v>140</v>
      </c>
      <c r="E141" s="258" t="s">
        <v>19</v>
      </c>
      <c r="F141" s="259" t="s">
        <v>206</v>
      </c>
      <c r="G141" s="257"/>
      <c r="H141" s="260">
        <v>9.9199999999999999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140</v>
      </c>
      <c r="AU141" s="266" t="s">
        <v>136</v>
      </c>
      <c r="AV141" s="15" t="s">
        <v>135</v>
      </c>
      <c r="AW141" s="15" t="s">
        <v>33</v>
      </c>
      <c r="AX141" s="15" t="s">
        <v>80</v>
      </c>
      <c r="AY141" s="266" t="s">
        <v>128</v>
      </c>
    </row>
    <row r="142" s="2" customFormat="1" ht="24.15" customHeight="1">
      <c r="A142" s="40"/>
      <c r="B142" s="41"/>
      <c r="C142" s="206" t="s">
        <v>8</v>
      </c>
      <c r="D142" s="206" t="s">
        <v>130</v>
      </c>
      <c r="E142" s="207" t="s">
        <v>207</v>
      </c>
      <c r="F142" s="208" t="s">
        <v>208</v>
      </c>
      <c r="G142" s="209" t="s">
        <v>133</v>
      </c>
      <c r="H142" s="210">
        <v>0.59999999999999998</v>
      </c>
      <c r="I142" s="211"/>
      <c r="J142" s="212">
        <f>ROUND(I142*H142,2)</f>
        <v>0</v>
      </c>
      <c r="K142" s="208" t="s">
        <v>134</v>
      </c>
      <c r="L142" s="46"/>
      <c r="M142" s="213" t="s">
        <v>19</v>
      </c>
      <c r="N142" s="214" t="s">
        <v>44</v>
      </c>
      <c r="O142" s="86"/>
      <c r="P142" s="215">
        <f>O142*H142</f>
        <v>0</v>
      </c>
      <c r="Q142" s="215">
        <v>0.0078499999999999993</v>
      </c>
      <c r="R142" s="215">
        <f>Q142*H142</f>
        <v>0.0047099999999999998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135</v>
      </c>
      <c r="AT142" s="217" t="s">
        <v>130</v>
      </c>
      <c r="AU142" s="217" t="s">
        <v>136</v>
      </c>
      <c r="AY142" s="19" t="s">
        <v>128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136</v>
      </c>
      <c r="BK142" s="218">
        <f>ROUND(I142*H142,2)</f>
        <v>0</v>
      </c>
      <c r="BL142" s="19" t="s">
        <v>135</v>
      </c>
      <c r="BM142" s="217" t="s">
        <v>209</v>
      </c>
    </row>
    <row r="143" s="2" customFormat="1">
      <c r="A143" s="40"/>
      <c r="B143" s="41"/>
      <c r="C143" s="42"/>
      <c r="D143" s="219" t="s">
        <v>138</v>
      </c>
      <c r="E143" s="42"/>
      <c r="F143" s="220" t="s">
        <v>210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138</v>
      </c>
      <c r="AU143" s="19" t="s">
        <v>136</v>
      </c>
    </row>
    <row r="144" s="14" customFormat="1">
      <c r="A144" s="14"/>
      <c r="B144" s="235"/>
      <c r="C144" s="236"/>
      <c r="D144" s="226" t="s">
        <v>140</v>
      </c>
      <c r="E144" s="237" t="s">
        <v>19</v>
      </c>
      <c r="F144" s="238" t="s">
        <v>211</v>
      </c>
      <c r="G144" s="236"/>
      <c r="H144" s="239">
        <v>0.59999999999999998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140</v>
      </c>
      <c r="AU144" s="245" t="s">
        <v>136</v>
      </c>
      <c r="AV144" s="14" t="s">
        <v>136</v>
      </c>
      <c r="AW144" s="14" t="s">
        <v>33</v>
      </c>
      <c r="AX144" s="14" t="s">
        <v>80</v>
      </c>
      <c r="AY144" s="245" t="s">
        <v>128</v>
      </c>
    </row>
    <row r="145" s="2" customFormat="1" ht="16.5" customHeight="1">
      <c r="A145" s="40"/>
      <c r="B145" s="41"/>
      <c r="C145" s="206" t="s">
        <v>212</v>
      </c>
      <c r="D145" s="206" t="s">
        <v>130</v>
      </c>
      <c r="E145" s="207" t="s">
        <v>213</v>
      </c>
      <c r="F145" s="208" t="s">
        <v>214</v>
      </c>
      <c r="G145" s="209" t="s">
        <v>215</v>
      </c>
      <c r="H145" s="210">
        <v>1</v>
      </c>
      <c r="I145" s="211"/>
      <c r="J145" s="212">
        <f>ROUND(I145*H145,2)</f>
        <v>0</v>
      </c>
      <c r="K145" s="208" t="s">
        <v>19</v>
      </c>
      <c r="L145" s="46"/>
      <c r="M145" s="213" t="s">
        <v>19</v>
      </c>
      <c r="N145" s="214" t="s">
        <v>44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135</v>
      </c>
      <c r="AT145" s="217" t="s">
        <v>130</v>
      </c>
      <c r="AU145" s="217" t="s">
        <v>136</v>
      </c>
      <c r="AY145" s="19" t="s">
        <v>128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136</v>
      </c>
      <c r="BK145" s="218">
        <f>ROUND(I145*H145,2)</f>
        <v>0</v>
      </c>
      <c r="BL145" s="19" t="s">
        <v>135</v>
      </c>
      <c r="BM145" s="217" t="s">
        <v>216</v>
      </c>
    </row>
    <row r="146" s="12" customFormat="1" ht="22.8" customHeight="1">
      <c r="A146" s="12"/>
      <c r="B146" s="190"/>
      <c r="C146" s="191"/>
      <c r="D146" s="192" t="s">
        <v>71</v>
      </c>
      <c r="E146" s="204" t="s">
        <v>167</v>
      </c>
      <c r="F146" s="204" t="s">
        <v>217</v>
      </c>
      <c r="G146" s="191"/>
      <c r="H146" s="191"/>
      <c r="I146" s="194"/>
      <c r="J146" s="205">
        <f>BK146</f>
        <v>0</v>
      </c>
      <c r="K146" s="191"/>
      <c r="L146" s="196"/>
      <c r="M146" s="197"/>
      <c r="N146" s="198"/>
      <c r="O146" s="198"/>
      <c r="P146" s="199">
        <f>SUM(P147:P152)</f>
        <v>0</v>
      </c>
      <c r="Q146" s="198"/>
      <c r="R146" s="199">
        <f>SUM(R147:R152)</f>
        <v>2.485392</v>
      </c>
      <c r="S146" s="198"/>
      <c r="T146" s="200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1" t="s">
        <v>80</v>
      </c>
      <c r="AT146" s="202" t="s">
        <v>71</v>
      </c>
      <c r="AU146" s="202" t="s">
        <v>80</v>
      </c>
      <c r="AY146" s="201" t="s">
        <v>128</v>
      </c>
      <c r="BK146" s="203">
        <f>SUM(BK147:BK152)</f>
        <v>0</v>
      </c>
    </row>
    <row r="147" s="2" customFormat="1" ht="24.15" customHeight="1">
      <c r="A147" s="40"/>
      <c r="B147" s="41"/>
      <c r="C147" s="206" t="s">
        <v>218</v>
      </c>
      <c r="D147" s="206" t="s">
        <v>130</v>
      </c>
      <c r="E147" s="207" t="s">
        <v>219</v>
      </c>
      <c r="F147" s="208" t="s">
        <v>220</v>
      </c>
      <c r="G147" s="209" t="s">
        <v>133</v>
      </c>
      <c r="H147" s="210">
        <v>109.2</v>
      </c>
      <c r="I147" s="211"/>
      <c r="J147" s="212">
        <f>ROUND(I147*H147,2)</f>
        <v>0</v>
      </c>
      <c r="K147" s="208" t="s">
        <v>134</v>
      </c>
      <c r="L147" s="46"/>
      <c r="M147" s="213" t="s">
        <v>19</v>
      </c>
      <c r="N147" s="214" t="s">
        <v>44</v>
      </c>
      <c r="O147" s="86"/>
      <c r="P147" s="215">
        <f>O147*H147</f>
        <v>0</v>
      </c>
      <c r="Q147" s="215">
        <v>0.0043800000000000002</v>
      </c>
      <c r="R147" s="215">
        <f>Q147*H147</f>
        <v>0.47829600000000005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135</v>
      </c>
      <c r="AT147" s="217" t="s">
        <v>130</v>
      </c>
      <c r="AU147" s="217" t="s">
        <v>136</v>
      </c>
      <c r="AY147" s="19" t="s">
        <v>128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136</v>
      </c>
      <c r="BK147" s="218">
        <f>ROUND(I147*H147,2)</f>
        <v>0</v>
      </c>
      <c r="BL147" s="19" t="s">
        <v>135</v>
      </c>
      <c r="BM147" s="217" t="s">
        <v>221</v>
      </c>
    </row>
    <row r="148" s="2" customFormat="1">
      <c r="A148" s="40"/>
      <c r="B148" s="41"/>
      <c r="C148" s="42"/>
      <c r="D148" s="219" t="s">
        <v>138</v>
      </c>
      <c r="E148" s="42"/>
      <c r="F148" s="220" t="s">
        <v>222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138</v>
      </c>
      <c r="AU148" s="19" t="s">
        <v>136</v>
      </c>
    </row>
    <row r="149" s="14" customFormat="1">
      <c r="A149" s="14"/>
      <c r="B149" s="235"/>
      <c r="C149" s="236"/>
      <c r="D149" s="226" t="s">
        <v>140</v>
      </c>
      <c r="E149" s="237" t="s">
        <v>19</v>
      </c>
      <c r="F149" s="238" t="s">
        <v>223</v>
      </c>
      <c r="G149" s="236"/>
      <c r="H149" s="239">
        <v>109.2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140</v>
      </c>
      <c r="AU149" s="245" t="s">
        <v>136</v>
      </c>
      <c r="AV149" s="14" t="s">
        <v>136</v>
      </c>
      <c r="AW149" s="14" t="s">
        <v>33</v>
      </c>
      <c r="AX149" s="14" t="s">
        <v>80</v>
      </c>
      <c r="AY149" s="245" t="s">
        <v>128</v>
      </c>
    </row>
    <row r="150" s="2" customFormat="1" ht="24.15" customHeight="1">
      <c r="A150" s="40"/>
      <c r="B150" s="41"/>
      <c r="C150" s="206" t="s">
        <v>224</v>
      </c>
      <c r="D150" s="206" t="s">
        <v>130</v>
      </c>
      <c r="E150" s="207" t="s">
        <v>225</v>
      </c>
      <c r="F150" s="208" t="s">
        <v>226</v>
      </c>
      <c r="G150" s="209" t="s">
        <v>133</v>
      </c>
      <c r="H150" s="210">
        <v>109.2</v>
      </c>
      <c r="I150" s="211"/>
      <c r="J150" s="212">
        <f>ROUND(I150*H150,2)</f>
        <v>0</v>
      </c>
      <c r="K150" s="208" t="s">
        <v>134</v>
      </c>
      <c r="L150" s="46"/>
      <c r="M150" s="213" t="s">
        <v>19</v>
      </c>
      <c r="N150" s="214" t="s">
        <v>44</v>
      </c>
      <c r="O150" s="86"/>
      <c r="P150" s="215">
        <f>O150*H150</f>
        <v>0</v>
      </c>
      <c r="Q150" s="215">
        <v>0.018380000000000001</v>
      </c>
      <c r="R150" s="215">
        <f>Q150*H150</f>
        <v>2.0070960000000002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135</v>
      </c>
      <c r="AT150" s="217" t="s">
        <v>130</v>
      </c>
      <c r="AU150" s="217" t="s">
        <v>136</v>
      </c>
      <c r="AY150" s="19" t="s">
        <v>128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136</v>
      </c>
      <c r="BK150" s="218">
        <f>ROUND(I150*H150,2)</f>
        <v>0</v>
      </c>
      <c r="BL150" s="19" t="s">
        <v>135</v>
      </c>
      <c r="BM150" s="217" t="s">
        <v>227</v>
      </c>
    </row>
    <row r="151" s="2" customFormat="1">
      <c r="A151" s="40"/>
      <c r="B151" s="41"/>
      <c r="C151" s="42"/>
      <c r="D151" s="219" t="s">
        <v>138</v>
      </c>
      <c r="E151" s="42"/>
      <c r="F151" s="220" t="s">
        <v>228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138</v>
      </c>
      <c r="AU151" s="19" t="s">
        <v>136</v>
      </c>
    </row>
    <row r="152" s="14" customFormat="1">
      <c r="A152" s="14"/>
      <c r="B152" s="235"/>
      <c r="C152" s="236"/>
      <c r="D152" s="226" t="s">
        <v>140</v>
      </c>
      <c r="E152" s="237" t="s">
        <v>19</v>
      </c>
      <c r="F152" s="238" t="s">
        <v>223</v>
      </c>
      <c r="G152" s="236"/>
      <c r="H152" s="239">
        <v>109.2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140</v>
      </c>
      <c r="AU152" s="245" t="s">
        <v>136</v>
      </c>
      <c r="AV152" s="14" t="s">
        <v>136</v>
      </c>
      <c r="AW152" s="14" t="s">
        <v>33</v>
      </c>
      <c r="AX152" s="14" t="s">
        <v>80</v>
      </c>
      <c r="AY152" s="245" t="s">
        <v>128</v>
      </c>
    </row>
    <row r="153" s="12" customFormat="1" ht="22.8" customHeight="1">
      <c r="A153" s="12"/>
      <c r="B153" s="190"/>
      <c r="C153" s="191"/>
      <c r="D153" s="192" t="s">
        <v>71</v>
      </c>
      <c r="E153" s="204" t="s">
        <v>188</v>
      </c>
      <c r="F153" s="204" t="s">
        <v>229</v>
      </c>
      <c r="G153" s="191"/>
      <c r="H153" s="191"/>
      <c r="I153" s="194"/>
      <c r="J153" s="205">
        <f>BK153</f>
        <v>0</v>
      </c>
      <c r="K153" s="191"/>
      <c r="L153" s="196"/>
      <c r="M153" s="197"/>
      <c r="N153" s="198"/>
      <c r="O153" s="198"/>
      <c r="P153" s="199">
        <f>SUM(P154:P176)</f>
        <v>0</v>
      </c>
      <c r="Q153" s="198"/>
      <c r="R153" s="199">
        <f>SUM(R154:R176)</f>
        <v>0.0025540000000000003</v>
      </c>
      <c r="S153" s="198"/>
      <c r="T153" s="200">
        <f>SUM(T154:T176)</f>
        <v>3.1145999999999998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1" t="s">
        <v>80</v>
      </c>
      <c r="AT153" s="202" t="s">
        <v>71</v>
      </c>
      <c r="AU153" s="202" t="s">
        <v>80</v>
      </c>
      <c r="AY153" s="201" t="s">
        <v>128</v>
      </c>
      <c r="BK153" s="203">
        <f>SUM(BK154:BK176)</f>
        <v>0</v>
      </c>
    </row>
    <row r="154" s="2" customFormat="1" ht="24.15" customHeight="1">
      <c r="A154" s="40"/>
      <c r="B154" s="41"/>
      <c r="C154" s="206" t="s">
        <v>230</v>
      </c>
      <c r="D154" s="206" t="s">
        <v>130</v>
      </c>
      <c r="E154" s="207" t="s">
        <v>231</v>
      </c>
      <c r="F154" s="208" t="s">
        <v>232</v>
      </c>
      <c r="G154" s="209" t="s">
        <v>133</v>
      </c>
      <c r="H154" s="210">
        <v>39.25</v>
      </c>
      <c r="I154" s="211"/>
      <c r="J154" s="212">
        <f>ROUND(I154*H154,2)</f>
        <v>0</v>
      </c>
      <c r="K154" s="208" t="s">
        <v>134</v>
      </c>
      <c r="L154" s="46"/>
      <c r="M154" s="213" t="s">
        <v>19</v>
      </c>
      <c r="N154" s="214" t="s">
        <v>44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135</v>
      </c>
      <c r="AT154" s="217" t="s">
        <v>130</v>
      </c>
      <c r="AU154" s="217" t="s">
        <v>136</v>
      </c>
      <c r="AY154" s="19" t="s">
        <v>128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136</v>
      </c>
      <c r="BK154" s="218">
        <f>ROUND(I154*H154,2)</f>
        <v>0</v>
      </c>
      <c r="BL154" s="19" t="s">
        <v>135</v>
      </c>
      <c r="BM154" s="217" t="s">
        <v>233</v>
      </c>
    </row>
    <row r="155" s="2" customFormat="1">
      <c r="A155" s="40"/>
      <c r="B155" s="41"/>
      <c r="C155" s="42"/>
      <c r="D155" s="219" t="s">
        <v>138</v>
      </c>
      <c r="E155" s="42"/>
      <c r="F155" s="220" t="s">
        <v>234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138</v>
      </c>
      <c r="AU155" s="19" t="s">
        <v>136</v>
      </c>
    </row>
    <row r="156" s="14" customFormat="1">
      <c r="A156" s="14"/>
      <c r="B156" s="235"/>
      <c r="C156" s="236"/>
      <c r="D156" s="226" t="s">
        <v>140</v>
      </c>
      <c r="E156" s="237" t="s">
        <v>19</v>
      </c>
      <c r="F156" s="238" t="s">
        <v>235</v>
      </c>
      <c r="G156" s="236"/>
      <c r="H156" s="239">
        <v>39.25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140</v>
      </c>
      <c r="AU156" s="245" t="s">
        <v>136</v>
      </c>
      <c r="AV156" s="14" t="s">
        <v>136</v>
      </c>
      <c r="AW156" s="14" t="s">
        <v>33</v>
      </c>
      <c r="AX156" s="14" t="s">
        <v>80</v>
      </c>
      <c r="AY156" s="245" t="s">
        <v>128</v>
      </c>
    </row>
    <row r="157" s="2" customFormat="1" ht="24.15" customHeight="1">
      <c r="A157" s="40"/>
      <c r="B157" s="41"/>
      <c r="C157" s="206" t="s">
        <v>236</v>
      </c>
      <c r="D157" s="206" t="s">
        <v>130</v>
      </c>
      <c r="E157" s="207" t="s">
        <v>237</v>
      </c>
      <c r="F157" s="208" t="s">
        <v>238</v>
      </c>
      <c r="G157" s="209" t="s">
        <v>133</v>
      </c>
      <c r="H157" s="210">
        <v>39.25</v>
      </c>
      <c r="I157" s="211"/>
      <c r="J157" s="212">
        <f>ROUND(I157*H157,2)</f>
        <v>0</v>
      </c>
      <c r="K157" s="208" t="s">
        <v>134</v>
      </c>
      <c r="L157" s="46"/>
      <c r="M157" s="213" t="s">
        <v>19</v>
      </c>
      <c r="N157" s="214" t="s">
        <v>44</v>
      </c>
      <c r="O157" s="86"/>
      <c r="P157" s="215">
        <f>O157*H157</f>
        <v>0</v>
      </c>
      <c r="Q157" s="215">
        <v>4.0000000000000003E-05</v>
      </c>
      <c r="R157" s="215">
        <f>Q157*H157</f>
        <v>0.0015700000000000002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135</v>
      </c>
      <c r="AT157" s="217" t="s">
        <v>130</v>
      </c>
      <c r="AU157" s="217" t="s">
        <v>136</v>
      </c>
      <c r="AY157" s="19" t="s">
        <v>128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136</v>
      </c>
      <c r="BK157" s="218">
        <f>ROUND(I157*H157,2)</f>
        <v>0</v>
      </c>
      <c r="BL157" s="19" t="s">
        <v>135</v>
      </c>
      <c r="BM157" s="217" t="s">
        <v>239</v>
      </c>
    </row>
    <row r="158" s="2" customFormat="1">
      <c r="A158" s="40"/>
      <c r="B158" s="41"/>
      <c r="C158" s="42"/>
      <c r="D158" s="219" t="s">
        <v>138</v>
      </c>
      <c r="E158" s="42"/>
      <c r="F158" s="220" t="s">
        <v>240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138</v>
      </c>
      <c r="AU158" s="19" t="s">
        <v>136</v>
      </c>
    </row>
    <row r="159" s="14" customFormat="1">
      <c r="A159" s="14"/>
      <c r="B159" s="235"/>
      <c r="C159" s="236"/>
      <c r="D159" s="226" t="s">
        <v>140</v>
      </c>
      <c r="E159" s="237" t="s">
        <v>19</v>
      </c>
      <c r="F159" s="238" t="s">
        <v>235</v>
      </c>
      <c r="G159" s="236"/>
      <c r="H159" s="239">
        <v>39.25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140</v>
      </c>
      <c r="AU159" s="245" t="s">
        <v>136</v>
      </c>
      <c r="AV159" s="14" t="s">
        <v>136</v>
      </c>
      <c r="AW159" s="14" t="s">
        <v>33</v>
      </c>
      <c r="AX159" s="14" t="s">
        <v>80</v>
      </c>
      <c r="AY159" s="245" t="s">
        <v>128</v>
      </c>
    </row>
    <row r="160" s="2" customFormat="1" ht="16.5" customHeight="1">
      <c r="A160" s="40"/>
      <c r="B160" s="41"/>
      <c r="C160" s="206" t="s">
        <v>241</v>
      </c>
      <c r="D160" s="206" t="s">
        <v>130</v>
      </c>
      <c r="E160" s="207" t="s">
        <v>242</v>
      </c>
      <c r="F160" s="208" t="s">
        <v>243</v>
      </c>
      <c r="G160" s="209" t="s">
        <v>156</v>
      </c>
      <c r="H160" s="210">
        <v>0.41899999999999998</v>
      </c>
      <c r="I160" s="211"/>
      <c r="J160" s="212">
        <f>ROUND(I160*H160,2)</f>
        <v>0</v>
      </c>
      <c r="K160" s="208" t="s">
        <v>134</v>
      </c>
      <c r="L160" s="46"/>
      <c r="M160" s="213" t="s">
        <v>19</v>
      </c>
      <c r="N160" s="214" t="s">
        <v>44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2.3999999999999999</v>
      </c>
      <c r="T160" s="216">
        <f>S160*H160</f>
        <v>1.0055999999999998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135</v>
      </c>
      <c r="AT160" s="217" t="s">
        <v>130</v>
      </c>
      <c r="AU160" s="217" t="s">
        <v>136</v>
      </c>
      <c r="AY160" s="19" t="s">
        <v>128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136</v>
      </c>
      <c r="BK160" s="218">
        <f>ROUND(I160*H160,2)</f>
        <v>0</v>
      </c>
      <c r="BL160" s="19" t="s">
        <v>135</v>
      </c>
      <c r="BM160" s="217" t="s">
        <v>244</v>
      </c>
    </row>
    <row r="161" s="2" customFormat="1">
      <c r="A161" s="40"/>
      <c r="B161" s="41"/>
      <c r="C161" s="42"/>
      <c r="D161" s="219" t="s">
        <v>138</v>
      </c>
      <c r="E161" s="42"/>
      <c r="F161" s="220" t="s">
        <v>245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138</v>
      </c>
      <c r="AU161" s="19" t="s">
        <v>136</v>
      </c>
    </row>
    <row r="162" s="14" customFormat="1">
      <c r="A162" s="14"/>
      <c r="B162" s="235"/>
      <c r="C162" s="236"/>
      <c r="D162" s="226" t="s">
        <v>140</v>
      </c>
      <c r="E162" s="237" t="s">
        <v>19</v>
      </c>
      <c r="F162" s="238" t="s">
        <v>246</v>
      </c>
      <c r="G162" s="236"/>
      <c r="H162" s="239">
        <v>0.059999999999999998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140</v>
      </c>
      <c r="AU162" s="245" t="s">
        <v>136</v>
      </c>
      <c r="AV162" s="14" t="s">
        <v>136</v>
      </c>
      <c r="AW162" s="14" t="s">
        <v>33</v>
      </c>
      <c r="AX162" s="14" t="s">
        <v>72</v>
      </c>
      <c r="AY162" s="245" t="s">
        <v>128</v>
      </c>
    </row>
    <row r="163" s="14" customFormat="1">
      <c r="A163" s="14"/>
      <c r="B163" s="235"/>
      <c r="C163" s="236"/>
      <c r="D163" s="226" t="s">
        <v>140</v>
      </c>
      <c r="E163" s="237" t="s">
        <v>19</v>
      </c>
      <c r="F163" s="238" t="s">
        <v>247</v>
      </c>
      <c r="G163" s="236"/>
      <c r="H163" s="239">
        <v>0.034000000000000002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140</v>
      </c>
      <c r="AU163" s="245" t="s">
        <v>136</v>
      </c>
      <c r="AV163" s="14" t="s">
        <v>136</v>
      </c>
      <c r="AW163" s="14" t="s">
        <v>33</v>
      </c>
      <c r="AX163" s="14" t="s">
        <v>72</v>
      </c>
      <c r="AY163" s="245" t="s">
        <v>128</v>
      </c>
    </row>
    <row r="164" s="14" customFormat="1">
      <c r="A164" s="14"/>
      <c r="B164" s="235"/>
      <c r="C164" s="236"/>
      <c r="D164" s="226" t="s">
        <v>140</v>
      </c>
      <c r="E164" s="237" t="s">
        <v>19</v>
      </c>
      <c r="F164" s="238" t="s">
        <v>248</v>
      </c>
      <c r="G164" s="236"/>
      <c r="H164" s="239">
        <v>0.025000000000000001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140</v>
      </c>
      <c r="AU164" s="245" t="s">
        <v>136</v>
      </c>
      <c r="AV164" s="14" t="s">
        <v>136</v>
      </c>
      <c r="AW164" s="14" t="s">
        <v>33</v>
      </c>
      <c r="AX164" s="14" t="s">
        <v>72</v>
      </c>
      <c r="AY164" s="245" t="s">
        <v>128</v>
      </c>
    </row>
    <row r="165" s="14" customFormat="1">
      <c r="A165" s="14"/>
      <c r="B165" s="235"/>
      <c r="C165" s="236"/>
      <c r="D165" s="226" t="s">
        <v>140</v>
      </c>
      <c r="E165" s="237" t="s">
        <v>19</v>
      </c>
      <c r="F165" s="238" t="s">
        <v>249</v>
      </c>
      <c r="G165" s="236"/>
      <c r="H165" s="239">
        <v>0.29999999999999999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140</v>
      </c>
      <c r="AU165" s="245" t="s">
        <v>136</v>
      </c>
      <c r="AV165" s="14" t="s">
        <v>136</v>
      </c>
      <c r="AW165" s="14" t="s">
        <v>33</v>
      </c>
      <c r="AX165" s="14" t="s">
        <v>72</v>
      </c>
      <c r="AY165" s="245" t="s">
        <v>128</v>
      </c>
    </row>
    <row r="166" s="15" customFormat="1">
      <c r="A166" s="15"/>
      <c r="B166" s="256"/>
      <c r="C166" s="257"/>
      <c r="D166" s="226" t="s">
        <v>140</v>
      </c>
      <c r="E166" s="258" t="s">
        <v>19</v>
      </c>
      <c r="F166" s="259" t="s">
        <v>206</v>
      </c>
      <c r="G166" s="257"/>
      <c r="H166" s="260">
        <v>0.41899999999999998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6" t="s">
        <v>140</v>
      </c>
      <c r="AU166" s="266" t="s">
        <v>136</v>
      </c>
      <c r="AV166" s="15" t="s">
        <v>135</v>
      </c>
      <c r="AW166" s="15" t="s">
        <v>33</v>
      </c>
      <c r="AX166" s="15" t="s">
        <v>80</v>
      </c>
      <c r="AY166" s="266" t="s">
        <v>128</v>
      </c>
    </row>
    <row r="167" s="2" customFormat="1" ht="21.75" customHeight="1">
      <c r="A167" s="40"/>
      <c r="B167" s="41"/>
      <c r="C167" s="206" t="s">
        <v>250</v>
      </c>
      <c r="D167" s="206" t="s">
        <v>130</v>
      </c>
      <c r="E167" s="207" t="s">
        <v>251</v>
      </c>
      <c r="F167" s="208" t="s">
        <v>252</v>
      </c>
      <c r="G167" s="209" t="s">
        <v>133</v>
      </c>
      <c r="H167" s="210">
        <v>40.5</v>
      </c>
      <c r="I167" s="211"/>
      <c r="J167" s="212">
        <f>ROUND(I167*H167,2)</f>
        <v>0</v>
      </c>
      <c r="K167" s="208" t="s">
        <v>134</v>
      </c>
      <c r="L167" s="46"/>
      <c r="M167" s="213" t="s">
        <v>19</v>
      </c>
      <c r="N167" s="214" t="s">
        <v>44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0.050000000000000003</v>
      </c>
      <c r="T167" s="216">
        <f>S167*H167</f>
        <v>2.0249999999999999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135</v>
      </c>
      <c r="AT167" s="217" t="s">
        <v>130</v>
      </c>
      <c r="AU167" s="217" t="s">
        <v>136</v>
      </c>
      <c r="AY167" s="19" t="s">
        <v>128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136</v>
      </c>
      <c r="BK167" s="218">
        <f>ROUND(I167*H167,2)</f>
        <v>0</v>
      </c>
      <c r="BL167" s="19" t="s">
        <v>135</v>
      </c>
      <c r="BM167" s="217" t="s">
        <v>253</v>
      </c>
    </row>
    <row r="168" s="2" customFormat="1">
      <c r="A168" s="40"/>
      <c r="B168" s="41"/>
      <c r="C168" s="42"/>
      <c r="D168" s="219" t="s">
        <v>138</v>
      </c>
      <c r="E168" s="42"/>
      <c r="F168" s="220" t="s">
        <v>254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138</v>
      </c>
      <c r="AU168" s="19" t="s">
        <v>136</v>
      </c>
    </row>
    <row r="169" s="14" customFormat="1">
      <c r="A169" s="14"/>
      <c r="B169" s="235"/>
      <c r="C169" s="236"/>
      <c r="D169" s="226" t="s">
        <v>140</v>
      </c>
      <c r="E169" s="237" t="s">
        <v>19</v>
      </c>
      <c r="F169" s="238" t="s">
        <v>255</v>
      </c>
      <c r="G169" s="236"/>
      <c r="H169" s="239">
        <v>40.5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140</v>
      </c>
      <c r="AU169" s="245" t="s">
        <v>136</v>
      </c>
      <c r="AV169" s="14" t="s">
        <v>136</v>
      </c>
      <c r="AW169" s="14" t="s">
        <v>33</v>
      </c>
      <c r="AX169" s="14" t="s">
        <v>80</v>
      </c>
      <c r="AY169" s="245" t="s">
        <v>128</v>
      </c>
    </row>
    <row r="170" s="2" customFormat="1" ht="16.5" customHeight="1">
      <c r="A170" s="40"/>
      <c r="B170" s="41"/>
      <c r="C170" s="206" t="s">
        <v>256</v>
      </c>
      <c r="D170" s="206" t="s">
        <v>130</v>
      </c>
      <c r="E170" s="207" t="s">
        <v>257</v>
      </c>
      <c r="F170" s="208" t="s">
        <v>258</v>
      </c>
      <c r="G170" s="209" t="s">
        <v>156</v>
      </c>
      <c r="H170" s="210">
        <v>0.032000000000000001</v>
      </c>
      <c r="I170" s="211"/>
      <c r="J170" s="212">
        <f>ROUND(I170*H170,2)</f>
        <v>0</v>
      </c>
      <c r="K170" s="208" t="s">
        <v>134</v>
      </c>
      <c r="L170" s="46"/>
      <c r="M170" s="213" t="s">
        <v>19</v>
      </c>
      <c r="N170" s="214" t="s">
        <v>44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2.2000000000000002</v>
      </c>
      <c r="T170" s="216">
        <f>S170*H170</f>
        <v>0.070400000000000004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135</v>
      </c>
      <c r="AT170" s="217" t="s">
        <v>130</v>
      </c>
      <c r="AU170" s="217" t="s">
        <v>136</v>
      </c>
      <c r="AY170" s="19" t="s">
        <v>128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136</v>
      </c>
      <c r="BK170" s="218">
        <f>ROUND(I170*H170,2)</f>
        <v>0</v>
      </c>
      <c r="BL170" s="19" t="s">
        <v>135</v>
      </c>
      <c r="BM170" s="217" t="s">
        <v>259</v>
      </c>
    </row>
    <row r="171" s="2" customFormat="1">
      <c r="A171" s="40"/>
      <c r="B171" s="41"/>
      <c r="C171" s="42"/>
      <c r="D171" s="219" t="s">
        <v>138</v>
      </c>
      <c r="E171" s="42"/>
      <c r="F171" s="220" t="s">
        <v>260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138</v>
      </c>
      <c r="AU171" s="19" t="s">
        <v>136</v>
      </c>
    </row>
    <row r="172" s="14" customFormat="1">
      <c r="A172" s="14"/>
      <c r="B172" s="235"/>
      <c r="C172" s="236"/>
      <c r="D172" s="226" t="s">
        <v>140</v>
      </c>
      <c r="E172" s="237" t="s">
        <v>19</v>
      </c>
      <c r="F172" s="238" t="s">
        <v>261</v>
      </c>
      <c r="G172" s="236"/>
      <c r="H172" s="239">
        <v>0.032000000000000001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140</v>
      </c>
      <c r="AU172" s="245" t="s">
        <v>136</v>
      </c>
      <c r="AV172" s="14" t="s">
        <v>136</v>
      </c>
      <c r="AW172" s="14" t="s">
        <v>33</v>
      </c>
      <c r="AX172" s="14" t="s">
        <v>80</v>
      </c>
      <c r="AY172" s="245" t="s">
        <v>128</v>
      </c>
    </row>
    <row r="173" s="2" customFormat="1" ht="24.15" customHeight="1">
      <c r="A173" s="40"/>
      <c r="B173" s="41"/>
      <c r="C173" s="206" t="s">
        <v>7</v>
      </c>
      <c r="D173" s="206" t="s">
        <v>130</v>
      </c>
      <c r="E173" s="207" t="s">
        <v>262</v>
      </c>
      <c r="F173" s="208" t="s">
        <v>263</v>
      </c>
      <c r="G173" s="209" t="s">
        <v>264</v>
      </c>
      <c r="H173" s="210">
        <v>0.80000000000000004</v>
      </c>
      <c r="I173" s="211"/>
      <c r="J173" s="212">
        <f>ROUND(I173*H173,2)</f>
        <v>0</v>
      </c>
      <c r="K173" s="208" t="s">
        <v>134</v>
      </c>
      <c r="L173" s="46"/>
      <c r="M173" s="213" t="s">
        <v>19</v>
      </c>
      <c r="N173" s="214" t="s">
        <v>44</v>
      </c>
      <c r="O173" s="86"/>
      <c r="P173" s="215">
        <f>O173*H173</f>
        <v>0</v>
      </c>
      <c r="Q173" s="215">
        <v>0.00123</v>
      </c>
      <c r="R173" s="215">
        <f>Q173*H173</f>
        <v>0.00098400000000000007</v>
      </c>
      <c r="S173" s="215">
        <v>0.017000000000000001</v>
      </c>
      <c r="T173" s="216">
        <f>S173*H173</f>
        <v>0.013600000000000001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135</v>
      </c>
      <c r="AT173" s="217" t="s">
        <v>130</v>
      </c>
      <c r="AU173" s="217" t="s">
        <v>136</v>
      </c>
      <c r="AY173" s="19" t="s">
        <v>128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136</v>
      </c>
      <c r="BK173" s="218">
        <f>ROUND(I173*H173,2)</f>
        <v>0</v>
      </c>
      <c r="BL173" s="19" t="s">
        <v>135</v>
      </c>
      <c r="BM173" s="217" t="s">
        <v>265</v>
      </c>
    </row>
    <row r="174" s="2" customFormat="1">
      <c r="A174" s="40"/>
      <c r="B174" s="41"/>
      <c r="C174" s="42"/>
      <c r="D174" s="219" t="s">
        <v>138</v>
      </c>
      <c r="E174" s="42"/>
      <c r="F174" s="220" t="s">
        <v>266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138</v>
      </c>
      <c r="AU174" s="19" t="s">
        <v>136</v>
      </c>
    </row>
    <row r="175" s="2" customFormat="1" ht="16.5" customHeight="1">
      <c r="A175" s="40"/>
      <c r="B175" s="41"/>
      <c r="C175" s="206" t="s">
        <v>267</v>
      </c>
      <c r="D175" s="206" t="s">
        <v>130</v>
      </c>
      <c r="E175" s="207" t="s">
        <v>268</v>
      </c>
      <c r="F175" s="208" t="s">
        <v>269</v>
      </c>
      <c r="G175" s="209" t="s">
        <v>215</v>
      </c>
      <c r="H175" s="210">
        <v>1</v>
      </c>
      <c r="I175" s="211"/>
      <c r="J175" s="212">
        <f>ROUND(I175*H175,2)</f>
        <v>0</v>
      </c>
      <c r="K175" s="208" t="s">
        <v>19</v>
      </c>
      <c r="L175" s="46"/>
      <c r="M175" s="213" t="s">
        <v>19</v>
      </c>
      <c r="N175" s="214" t="s">
        <v>44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135</v>
      </c>
      <c r="AT175" s="217" t="s">
        <v>130</v>
      </c>
      <c r="AU175" s="217" t="s">
        <v>136</v>
      </c>
      <c r="AY175" s="19" t="s">
        <v>128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136</v>
      </c>
      <c r="BK175" s="218">
        <f>ROUND(I175*H175,2)</f>
        <v>0</v>
      </c>
      <c r="BL175" s="19" t="s">
        <v>135</v>
      </c>
      <c r="BM175" s="217" t="s">
        <v>270</v>
      </c>
    </row>
    <row r="176" s="2" customFormat="1" ht="16.5" customHeight="1">
      <c r="A176" s="40"/>
      <c r="B176" s="41"/>
      <c r="C176" s="206" t="s">
        <v>271</v>
      </c>
      <c r="D176" s="206" t="s">
        <v>130</v>
      </c>
      <c r="E176" s="207" t="s">
        <v>272</v>
      </c>
      <c r="F176" s="208" t="s">
        <v>273</v>
      </c>
      <c r="G176" s="209" t="s">
        <v>274</v>
      </c>
      <c r="H176" s="210">
        <v>1</v>
      </c>
      <c r="I176" s="211"/>
      <c r="J176" s="212">
        <f>ROUND(I176*H176,2)</f>
        <v>0</v>
      </c>
      <c r="K176" s="208" t="s">
        <v>19</v>
      </c>
      <c r="L176" s="46"/>
      <c r="M176" s="213" t="s">
        <v>19</v>
      </c>
      <c r="N176" s="214" t="s">
        <v>44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135</v>
      </c>
      <c r="AT176" s="217" t="s">
        <v>130</v>
      </c>
      <c r="AU176" s="217" t="s">
        <v>136</v>
      </c>
      <c r="AY176" s="19" t="s">
        <v>128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136</v>
      </c>
      <c r="BK176" s="218">
        <f>ROUND(I176*H176,2)</f>
        <v>0</v>
      </c>
      <c r="BL176" s="19" t="s">
        <v>135</v>
      </c>
      <c r="BM176" s="217" t="s">
        <v>275</v>
      </c>
    </row>
    <row r="177" s="12" customFormat="1" ht="22.8" customHeight="1">
      <c r="A177" s="12"/>
      <c r="B177" s="190"/>
      <c r="C177" s="191"/>
      <c r="D177" s="192" t="s">
        <v>71</v>
      </c>
      <c r="E177" s="204" t="s">
        <v>276</v>
      </c>
      <c r="F177" s="204" t="s">
        <v>277</v>
      </c>
      <c r="G177" s="191"/>
      <c r="H177" s="191"/>
      <c r="I177" s="194"/>
      <c r="J177" s="205">
        <f>BK177</f>
        <v>0</v>
      </c>
      <c r="K177" s="191"/>
      <c r="L177" s="196"/>
      <c r="M177" s="197"/>
      <c r="N177" s="198"/>
      <c r="O177" s="198"/>
      <c r="P177" s="199">
        <f>SUM(P178:P186)</f>
        <v>0</v>
      </c>
      <c r="Q177" s="198"/>
      <c r="R177" s="199">
        <f>SUM(R178:R186)</f>
        <v>0</v>
      </c>
      <c r="S177" s="198"/>
      <c r="T177" s="200">
        <f>SUM(T178:T186)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1" t="s">
        <v>80</v>
      </c>
      <c r="AT177" s="202" t="s">
        <v>71</v>
      </c>
      <c r="AU177" s="202" t="s">
        <v>80</v>
      </c>
      <c r="AY177" s="201" t="s">
        <v>128</v>
      </c>
      <c r="BK177" s="203">
        <f>SUM(BK178:BK186)</f>
        <v>0</v>
      </c>
    </row>
    <row r="178" s="2" customFormat="1" ht="24.15" customHeight="1">
      <c r="A178" s="40"/>
      <c r="B178" s="41"/>
      <c r="C178" s="206" t="s">
        <v>278</v>
      </c>
      <c r="D178" s="206" t="s">
        <v>130</v>
      </c>
      <c r="E178" s="207" t="s">
        <v>279</v>
      </c>
      <c r="F178" s="208" t="s">
        <v>280</v>
      </c>
      <c r="G178" s="209" t="s">
        <v>176</v>
      </c>
      <c r="H178" s="210">
        <v>12.208</v>
      </c>
      <c r="I178" s="211"/>
      <c r="J178" s="212">
        <f>ROUND(I178*H178,2)</f>
        <v>0</v>
      </c>
      <c r="K178" s="208" t="s">
        <v>134</v>
      </c>
      <c r="L178" s="46"/>
      <c r="M178" s="213" t="s">
        <v>19</v>
      </c>
      <c r="N178" s="214" t="s">
        <v>44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135</v>
      </c>
      <c r="AT178" s="217" t="s">
        <v>130</v>
      </c>
      <c r="AU178" s="217" t="s">
        <v>136</v>
      </c>
      <c r="AY178" s="19" t="s">
        <v>128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136</v>
      </c>
      <c r="BK178" s="218">
        <f>ROUND(I178*H178,2)</f>
        <v>0</v>
      </c>
      <c r="BL178" s="19" t="s">
        <v>135</v>
      </c>
      <c r="BM178" s="217" t="s">
        <v>281</v>
      </c>
    </row>
    <row r="179" s="2" customFormat="1">
      <c r="A179" s="40"/>
      <c r="B179" s="41"/>
      <c r="C179" s="42"/>
      <c r="D179" s="219" t="s">
        <v>138</v>
      </c>
      <c r="E179" s="42"/>
      <c r="F179" s="220" t="s">
        <v>282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138</v>
      </c>
      <c r="AU179" s="19" t="s">
        <v>136</v>
      </c>
    </row>
    <row r="180" s="2" customFormat="1" ht="21.75" customHeight="1">
      <c r="A180" s="40"/>
      <c r="B180" s="41"/>
      <c r="C180" s="206" t="s">
        <v>283</v>
      </c>
      <c r="D180" s="206" t="s">
        <v>130</v>
      </c>
      <c r="E180" s="207" t="s">
        <v>284</v>
      </c>
      <c r="F180" s="208" t="s">
        <v>285</v>
      </c>
      <c r="G180" s="209" t="s">
        <v>176</v>
      </c>
      <c r="H180" s="210">
        <v>12.208</v>
      </c>
      <c r="I180" s="211"/>
      <c r="J180" s="212">
        <f>ROUND(I180*H180,2)</f>
        <v>0</v>
      </c>
      <c r="K180" s="208" t="s">
        <v>134</v>
      </c>
      <c r="L180" s="46"/>
      <c r="M180" s="213" t="s">
        <v>19</v>
      </c>
      <c r="N180" s="214" t="s">
        <v>44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135</v>
      </c>
      <c r="AT180" s="217" t="s">
        <v>130</v>
      </c>
      <c r="AU180" s="217" t="s">
        <v>136</v>
      </c>
      <c r="AY180" s="19" t="s">
        <v>128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136</v>
      </c>
      <c r="BK180" s="218">
        <f>ROUND(I180*H180,2)</f>
        <v>0</v>
      </c>
      <c r="BL180" s="19" t="s">
        <v>135</v>
      </c>
      <c r="BM180" s="217" t="s">
        <v>286</v>
      </c>
    </row>
    <row r="181" s="2" customFormat="1">
      <c r="A181" s="40"/>
      <c r="B181" s="41"/>
      <c r="C181" s="42"/>
      <c r="D181" s="219" t="s">
        <v>138</v>
      </c>
      <c r="E181" s="42"/>
      <c r="F181" s="220" t="s">
        <v>287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138</v>
      </c>
      <c r="AU181" s="19" t="s">
        <v>136</v>
      </c>
    </row>
    <row r="182" s="2" customFormat="1" ht="24.15" customHeight="1">
      <c r="A182" s="40"/>
      <c r="B182" s="41"/>
      <c r="C182" s="206" t="s">
        <v>288</v>
      </c>
      <c r="D182" s="206" t="s">
        <v>130</v>
      </c>
      <c r="E182" s="207" t="s">
        <v>289</v>
      </c>
      <c r="F182" s="208" t="s">
        <v>290</v>
      </c>
      <c r="G182" s="209" t="s">
        <v>176</v>
      </c>
      <c r="H182" s="210">
        <v>231.952</v>
      </c>
      <c r="I182" s="211"/>
      <c r="J182" s="212">
        <f>ROUND(I182*H182,2)</f>
        <v>0</v>
      </c>
      <c r="K182" s="208" t="s">
        <v>134</v>
      </c>
      <c r="L182" s="46"/>
      <c r="M182" s="213" t="s">
        <v>19</v>
      </c>
      <c r="N182" s="214" t="s">
        <v>44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135</v>
      </c>
      <c r="AT182" s="217" t="s">
        <v>130</v>
      </c>
      <c r="AU182" s="217" t="s">
        <v>136</v>
      </c>
      <c r="AY182" s="19" t="s">
        <v>128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136</v>
      </c>
      <c r="BK182" s="218">
        <f>ROUND(I182*H182,2)</f>
        <v>0</v>
      </c>
      <c r="BL182" s="19" t="s">
        <v>135</v>
      </c>
      <c r="BM182" s="217" t="s">
        <v>291</v>
      </c>
    </row>
    <row r="183" s="2" customFormat="1">
      <c r="A183" s="40"/>
      <c r="B183" s="41"/>
      <c r="C183" s="42"/>
      <c r="D183" s="219" t="s">
        <v>138</v>
      </c>
      <c r="E183" s="42"/>
      <c r="F183" s="220" t="s">
        <v>292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138</v>
      </c>
      <c r="AU183" s="19" t="s">
        <v>136</v>
      </c>
    </row>
    <row r="184" s="14" customFormat="1">
      <c r="A184" s="14"/>
      <c r="B184" s="235"/>
      <c r="C184" s="236"/>
      <c r="D184" s="226" t="s">
        <v>140</v>
      </c>
      <c r="E184" s="237" t="s">
        <v>19</v>
      </c>
      <c r="F184" s="238" t="s">
        <v>293</v>
      </c>
      <c r="G184" s="236"/>
      <c r="H184" s="239">
        <v>231.952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140</v>
      </c>
      <c r="AU184" s="245" t="s">
        <v>136</v>
      </c>
      <c r="AV184" s="14" t="s">
        <v>136</v>
      </c>
      <c r="AW184" s="14" t="s">
        <v>33</v>
      </c>
      <c r="AX184" s="14" t="s">
        <v>80</v>
      </c>
      <c r="AY184" s="245" t="s">
        <v>128</v>
      </c>
    </row>
    <row r="185" s="2" customFormat="1" ht="24.15" customHeight="1">
      <c r="A185" s="40"/>
      <c r="B185" s="41"/>
      <c r="C185" s="206" t="s">
        <v>294</v>
      </c>
      <c r="D185" s="206" t="s">
        <v>130</v>
      </c>
      <c r="E185" s="207" t="s">
        <v>295</v>
      </c>
      <c r="F185" s="208" t="s">
        <v>296</v>
      </c>
      <c r="G185" s="209" t="s">
        <v>176</v>
      </c>
      <c r="H185" s="210">
        <v>12.208</v>
      </c>
      <c r="I185" s="211"/>
      <c r="J185" s="212">
        <f>ROUND(I185*H185,2)</f>
        <v>0</v>
      </c>
      <c r="K185" s="208" t="s">
        <v>134</v>
      </c>
      <c r="L185" s="46"/>
      <c r="M185" s="213" t="s">
        <v>19</v>
      </c>
      <c r="N185" s="214" t="s">
        <v>44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135</v>
      </c>
      <c r="AT185" s="217" t="s">
        <v>130</v>
      </c>
      <c r="AU185" s="217" t="s">
        <v>136</v>
      </c>
      <c r="AY185" s="19" t="s">
        <v>128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136</v>
      </c>
      <c r="BK185" s="218">
        <f>ROUND(I185*H185,2)</f>
        <v>0</v>
      </c>
      <c r="BL185" s="19" t="s">
        <v>135</v>
      </c>
      <c r="BM185" s="217" t="s">
        <v>297</v>
      </c>
    </row>
    <row r="186" s="2" customFormat="1">
      <c r="A186" s="40"/>
      <c r="B186" s="41"/>
      <c r="C186" s="42"/>
      <c r="D186" s="219" t="s">
        <v>138</v>
      </c>
      <c r="E186" s="42"/>
      <c r="F186" s="220" t="s">
        <v>298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138</v>
      </c>
      <c r="AU186" s="19" t="s">
        <v>136</v>
      </c>
    </row>
    <row r="187" s="12" customFormat="1" ht="22.8" customHeight="1">
      <c r="A187" s="12"/>
      <c r="B187" s="190"/>
      <c r="C187" s="191"/>
      <c r="D187" s="192" t="s">
        <v>71</v>
      </c>
      <c r="E187" s="204" t="s">
        <v>299</v>
      </c>
      <c r="F187" s="204" t="s">
        <v>300</v>
      </c>
      <c r="G187" s="191"/>
      <c r="H187" s="191"/>
      <c r="I187" s="194"/>
      <c r="J187" s="205">
        <f>BK187</f>
        <v>0</v>
      </c>
      <c r="K187" s="191"/>
      <c r="L187" s="196"/>
      <c r="M187" s="197"/>
      <c r="N187" s="198"/>
      <c r="O187" s="198"/>
      <c r="P187" s="199">
        <f>SUM(P188:P189)</f>
        <v>0</v>
      </c>
      <c r="Q187" s="198"/>
      <c r="R187" s="199">
        <f>SUM(R188:R189)</f>
        <v>0</v>
      </c>
      <c r="S187" s="198"/>
      <c r="T187" s="200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1" t="s">
        <v>80</v>
      </c>
      <c r="AT187" s="202" t="s">
        <v>71</v>
      </c>
      <c r="AU187" s="202" t="s">
        <v>80</v>
      </c>
      <c r="AY187" s="201" t="s">
        <v>128</v>
      </c>
      <c r="BK187" s="203">
        <f>SUM(BK188:BK189)</f>
        <v>0</v>
      </c>
    </row>
    <row r="188" s="2" customFormat="1" ht="37.8" customHeight="1">
      <c r="A188" s="40"/>
      <c r="B188" s="41"/>
      <c r="C188" s="206" t="s">
        <v>301</v>
      </c>
      <c r="D188" s="206" t="s">
        <v>130</v>
      </c>
      <c r="E188" s="207" t="s">
        <v>302</v>
      </c>
      <c r="F188" s="208" t="s">
        <v>303</v>
      </c>
      <c r="G188" s="209" t="s">
        <v>176</v>
      </c>
      <c r="H188" s="210">
        <v>11.272</v>
      </c>
      <c r="I188" s="211"/>
      <c r="J188" s="212">
        <f>ROUND(I188*H188,2)</f>
        <v>0</v>
      </c>
      <c r="K188" s="208" t="s">
        <v>134</v>
      </c>
      <c r="L188" s="46"/>
      <c r="M188" s="213" t="s">
        <v>19</v>
      </c>
      <c r="N188" s="214" t="s">
        <v>44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135</v>
      </c>
      <c r="AT188" s="217" t="s">
        <v>130</v>
      </c>
      <c r="AU188" s="217" t="s">
        <v>136</v>
      </c>
      <c r="AY188" s="19" t="s">
        <v>128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136</v>
      </c>
      <c r="BK188" s="218">
        <f>ROUND(I188*H188,2)</f>
        <v>0</v>
      </c>
      <c r="BL188" s="19" t="s">
        <v>135</v>
      </c>
      <c r="BM188" s="217" t="s">
        <v>304</v>
      </c>
    </row>
    <row r="189" s="2" customFormat="1">
      <c r="A189" s="40"/>
      <c r="B189" s="41"/>
      <c r="C189" s="42"/>
      <c r="D189" s="219" t="s">
        <v>138</v>
      </c>
      <c r="E189" s="42"/>
      <c r="F189" s="220" t="s">
        <v>305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138</v>
      </c>
      <c r="AU189" s="19" t="s">
        <v>136</v>
      </c>
    </row>
    <row r="190" s="12" customFormat="1" ht="25.92" customHeight="1">
      <c r="A190" s="12"/>
      <c r="B190" s="190"/>
      <c r="C190" s="191"/>
      <c r="D190" s="192" t="s">
        <v>71</v>
      </c>
      <c r="E190" s="193" t="s">
        <v>306</v>
      </c>
      <c r="F190" s="193" t="s">
        <v>307</v>
      </c>
      <c r="G190" s="191"/>
      <c r="H190" s="191"/>
      <c r="I190" s="194"/>
      <c r="J190" s="195">
        <f>BK190</f>
        <v>0</v>
      </c>
      <c r="K190" s="191"/>
      <c r="L190" s="196"/>
      <c r="M190" s="197"/>
      <c r="N190" s="198"/>
      <c r="O190" s="198"/>
      <c r="P190" s="199">
        <f>P191+P204+P218+P228+P238+P261+P285+P310</f>
        <v>0</v>
      </c>
      <c r="Q190" s="198"/>
      <c r="R190" s="199">
        <f>R191+R204+R218+R228+R238+R261+R285+R310</f>
        <v>2.5412246999999999</v>
      </c>
      <c r="S190" s="198"/>
      <c r="T190" s="200">
        <f>T191+T204+T218+T228+T238+T261+T285+T310</f>
        <v>2.1494000999999998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1" t="s">
        <v>136</v>
      </c>
      <c r="AT190" s="202" t="s">
        <v>71</v>
      </c>
      <c r="AU190" s="202" t="s">
        <v>72</v>
      </c>
      <c r="AY190" s="201" t="s">
        <v>128</v>
      </c>
      <c r="BK190" s="203">
        <f>BK191+BK204+BK218+BK228+BK238+BK261+BK285+BK310</f>
        <v>0</v>
      </c>
    </row>
    <row r="191" s="12" customFormat="1" ht="22.8" customHeight="1">
      <c r="A191" s="12"/>
      <c r="B191" s="190"/>
      <c r="C191" s="191"/>
      <c r="D191" s="192" t="s">
        <v>71</v>
      </c>
      <c r="E191" s="204" t="s">
        <v>308</v>
      </c>
      <c r="F191" s="204" t="s">
        <v>309</v>
      </c>
      <c r="G191" s="191"/>
      <c r="H191" s="191"/>
      <c r="I191" s="194"/>
      <c r="J191" s="205">
        <f>BK191</f>
        <v>0</v>
      </c>
      <c r="K191" s="191"/>
      <c r="L191" s="196"/>
      <c r="M191" s="197"/>
      <c r="N191" s="198"/>
      <c r="O191" s="198"/>
      <c r="P191" s="199">
        <f>SUM(P192:P203)</f>
        <v>0</v>
      </c>
      <c r="Q191" s="198"/>
      <c r="R191" s="199">
        <f>SUM(R192:R203)</f>
        <v>0</v>
      </c>
      <c r="S191" s="198"/>
      <c r="T191" s="200">
        <f>SUM(T192:T203)</f>
        <v>0.16927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1" t="s">
        <v>136</v>
      </c>
      <c r="AT191" s="202" t="s">
        <v>71</v>
      </c>
      <c r="AU191" s="202" t="s">
        <v>80</v>
      </c>
      <c r="AY191" s="201" t="s">
        <v>128</v>
      </c>
      <c r="BK191" s="203">
        <f>SUM(BK192:BK203)</f>
        <v>0</v>
      </c>
    </row>
    <row r="192" s="2" customFormat="1" ht="16.5" customHeight="1">
      <c r="A192" s="40"/>
      <c r="B192" s="41"/>
      <c r="C192" s="206" t="s">
        <v>310</v>
      </c>
      <c r="D192" s="206" t="s">
        <v>130</v>
      </c>
      <c r="E192" s="207" t="s">
        <v>311</v>
      </c>
      <c r="F192" s="208" t="s">
        <v>312</v>
      </c>
      <c r="G192" s="209" t="s">
        <v>313</v>
      </c>
      <c r="H192" s="210">
        <v>1</v>
      </c>
      <c r="I192" s="211"/>
      <c r="J192" s="212">
        <f>ROUND(I192*H192,2)</f>
        <v>0</v>
      </c>
      <c r="K192" s="208" t="s">
        <v>134</v>
      </c>
      <c r="L192" s="46"/>
      <c r="M192" s="213" t="s">
        <v>19</v>
      </c>
      <c r="N192" s="214" t="s">
        <v>44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0.034200000000000001</v>
      </c>
      <c r="T192" s="216">
        <f>S192*H192</f>
        <v>0.034200000000000001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230</v>
      </c>
      <c r="AT192" s="217" t="s">
        <v>130</v>
      </c>
      <c r="AU192" s="217" t="s">
        <v>136</v>
      </c>
      <c r="AY192" s="19" t="s">
        <v>128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136</v>
      </c>
      <c r="BK192" s="218">
        <f>ROUND(I192*H192,2)</f>
        <v>0</v>
      </c>
      <c r="BL192" s="19" t="s">
        <v>230</v>
      </c>
      <c r="BM192" s="217" t="s">
        <v>314</v>
      </c>
    </row>
    <row r="193" s="2" customFormat="1">
      <c r="A193" s="40"/>
      <c r="B193" s="41"/>
      <c r="C193" s="42"/>
      <c r="D193" s="219" t="s">
        <v>138</v>
      </c>
      <c r="E193" s="42"/>
      <c r="F193" s="220" t="s">
        <v>315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138</v>
      </c>
      <c r="AU193" s="19" t="s">
        <v>136</v>
      </c>
    </row>
    <row r="194" s="2" customFormat="1" ht="16.5" customHeight="1">
      <c r="A194" s="40"/>
      <c r="B194" s="41"/>
      <c r="C194" s="206" t="s">
        <v>316</v>
      </c>
      <c r="D194" s="206" t="s">
        <v>130</v>
      </c>
      <c r="E194" s="207" t="s">
        <v>317</v>
      </c>
      <c r="F194" s="208" t="s">
        <v>318</v>
      </c>
      <c r="G194" s="209" t="s">
        <v>313</v>
      </c>
      <c r="H194" s="210">
        <v>1</v>
      </c>
      <c r="I194" s="211"/>
      <c r="J194" s="212">
        <f>ROUND(I194*H194,2)</f>
        <v>0</v>
      </c>
      <c r="K194" s="208" t="s">
        <v>134</v>
      </c>
      <c r="L194" s="46"/>
      <c r="M194" s="213" t="s">
        <v>19</v>
      </c>
      <c r="N194" s="214" t="s">
        <v>44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0.019460000000000002</v>
      </c>
      <c r="T194" s="216">
        <f>S194*H194</f>
        <v>0.019460000000000002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230</v>
      </c>
      <c r="AT194" s="217" t="s">
        <v>130</v>
      </c>
      <c r="AU194" s="217" t="s">
        <v>136</v>
      </c>
      <c r="AY194" s="19" t="s">
        <v>128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136</v>
      </c>
      <c r="BK194" s="218">
        <f>ROUND(I194*H194,2)</f>
        <v>0</v>
      </c>
      <c r="BL194" s="19" t="s">
        <v>230</v>
      </c>
      <c r="BM194" s="217" t="s">
        <v>319</v>
      </c>
    </row>
    <row r="195" s="2" customFormat="1">
      <c r="A195" s="40"/>
      <c r="B195" s="41"/>
      <c r="C195" s="42"/>
      <c r="D195" s="219" t="s">
        <v>138</v>
      </c>
      <c r="E195" s="42"/>
      <c r="F195" s="220" t="s">
        <v>320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138</v>
      </c>
      <c r="AU195" s="19" t="s">
        <v>136</v>
      </c>
    </row>
    <row r="196" s="2" customFormat="1" ht="16.5" customHeight="1">
      <c r="A196" s="40"/>
      <c r="B196" s="41"/>
      <c r="C196" s="206" t="s">
        <v>321</v>
      </c>
      <c r="D196" s="206" t="s">
        <v>130</v>
      </c>
      <c r="E196" s="207" t="s">
        <v>322</v>
      </c>
      <c r="F196" s="208" t="s">
        <v>323</v>
      </c>
      <c r="G196" s="209" t="s">
        <v>313</v>
      </c>
      <c r="H196" s="210">
        <v>1</v>
      </c>
      <c r="I196" s="211"/>
      <c r="J196" s="212">
        <f>ROUND(I196*H196,2)</f>
        <v>0</v>
      </c>
      <c r="K196" s="208" t="s">
        <v>134</v>
      </c>
      <c r="L196" s="46"/>
      <c r="M196" s="213" t="s">
        <v>19</v>
      </c>
      <c r="N196" s="214" t="s">
        <v>44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0.087999999999999995</v>
      </c>
      <c r="T196" s="216">
        <f>S196*H196</f>
        <v>0.087999999999999995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230</v>
      </c>
      <c r="AT196" s="217" t="s">
        <v>130</v>
      </c>
      <c r="AU196" s="217" t="s">
        <v>136</v>
      </c>
      <c r="AY196" s="19" t="s">
        <v>128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136</v>
      </c>
      <c r="BK196" s="218">
        <f>ROUND(I196*H196,2)</f>
        <v>0</v>
      </c>
      <c r="BL196" s="19" t="s">
        <v>230</v>
      </c>
      <c r="BM196" s="217" t="s">
        <v>324</v>
      </c>
    </row>
    <row r="197" s="2" customFormat="1">
      <c r="A197" s="40"/>
      <c r="B197" s="41"/>
      <c r="C197" s="42"/>
      <c r="D197" s="219" t="s">
        <v>138</v>
      </c>
      <c r="E197" s="42"/>
      <c r="F197" s="220" t="s">
        <v>325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138</v>
      </c>
      <c r="AU197" s="19" t="s">
        <v>136</v>
      </c>
    </row>
    <row r="198" s="2" customFormat="1" ht="16.5" customHeight="1">
      <c r="A198" s="40"/>
      <c r="B198" s="41"/>
      <c r="C198" s="206" t="s">
        <v>326</v>
      </c>
      <c r="D198" s="206" t="s">
        <v>130</v>
      </c>
      <c r="E198" s="207" t="s">
        <v>327</v>
      </c>
      <c r="F198" s="208" t="s">
        <v>328</v>
      </c>
      <c r="G198" s="209" t="s">
        <v>313</v>
      </c>
      <c r="H198" s="210">
        <v>1</v>
      </c>
      <c r="I198" s="211"/>
      <c r="J198" s="212">
        <f>ROUND(I198*H198,2)</f>
        <v>0</v>
      </c>
      <c r="K198" s="208" t="s">
        <v>134</v>
      </c>
      <c r="L198" s="46"/>
      <c r="M198" s="213" t="s">
        <v>19</v>
      </c>
      <c r="N198" s="214" t="s">
        <v>44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0.024500000000000001</v>
      </c>
      <c r="T198" s="216">
        <f>S198*H198</f>
        <v>0.024500000000000001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230</v>
      </c>
      <c r="AT198" s="217" t="s">
        <v>130</v>
      </c>
      <c r="AU198" s="217" t="s">
        <v>136</v>
      </c>
      <c r="AY198" s="19" t="s">
        <v>128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136</v>
      </c>
      <c r="BK198" s="218">
        <f>ROUND(I198*H198,2)</f>
        <v>0</v>
      </c>
      <c r="BL198" s="19" t="s">
        <v>230</v>
      </c>
      <c r="BM198" s="217" t="s">
        <v>329</v>
      </c>
    </row>
    <row r="199" s="2" customFormat="1">
      <c r="A199" s="40"/>
      <c r="B199" s="41"/>
      <c r="C199" s="42"/>
      <c r="D199" s="219" t="s">
        <v>138</v>
      </c>
      <c r="E199" s="42"/>
      <c r="F199" s="220" t="s">
        <v>330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138</v>
      </c>
      <c r="AU199" s="19" t="s">
        <v>136</v>
      </c>
    </row>
    <row r="200" s="2" customFormat="1" ht="16.5" customHeight="1">
      <c r="A200" s="40"/>
      <c r="B200" s="41"/>
      <c r="C200" s="206" t="s">
        <v>331</v>
      </c>
      <c r="D200" s="206" t="s">
        <v>130</v>
      </c>
      <c r="E200" s="207" t="s">
        <v>332</v>
      </c>
      <c r="F200" s="208" t="s">
        <v>333</v>
      </c>
      <c r="G200" s="209" t="s">
        <v>313</v>
      </c>
      <c r="H200" s="210">
        <v>1</v>
      </c>
      <c r="I200" s="211"/>
      <c r="J200" s="212">
        <f>ROUND(I200*H200,2)</f>
        <v>0</v>
      </c>
      <c r="K200" s="208" t="s">
        <v>134</v>
      </c>
      <c r="L200" s="46"/>
      <c r="M200" s="213" t="s">
        <v>19</v>
      </c>
      <c r="N200" s="214" t="s">
        <v>44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0.00085999999999999998</v>
      </c>
      <c r="T200" s="216">
        <f>S200*H200</f>
        <v>0.00085999999999999998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230</v>
      </c>
      <c r="AT200" s="217" t="s">
        <v>130</v>
      </c>
      <c r="AU200" s="217" t="s">
        <v>136</v>
      </c>
      <c r="AY200" s="19" t="s">
        <v>128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136</v>
      </c>
      <c r="BK200" s="218">
        <f>ROUND(I200*H200,2)</f>
        <v>0</v>
      </c>
      <c r="BL200" s="19" t="s">
        <v>230</v>
      </c>
      <c r="BM200" s="217" t="s">
        <v>334</v>
      </c>
    </row>
    <row r="201" s="2" customFormat="1">
      <c r="A201" s="40"/>
      <c r="B201" s="41"/>
      <c r="C201" s="42"/>
      <c r="D201" s="219" t="s">
        <v>138</v>
      </c>
      <c r="E201" s="42"/>
      <c r="F201" s="220" t="s">
        <v>335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138</v>
      </c>
      <c r="AU201" s="19" t="s">
        <v>136</v>
      </c>
    </row>
    <row r="202" s="2" customFormat="1" ht="16.5" customHeight="1">
      <c r="A202" s="40"/>
      <c r="B202" s="41"/>
      <c r="C202" s="206" t="s">
        <v>336</v>
      </c>
      <c r="D202" s="206" t="s">
        <v>130</v>
      </c>
      <c r="E202" s="207" t="s">
        <v>337</v>
      </c>
      <c r="F202" s="208" t="s">
        <v>338</v>
      </c>
      <c r="G202" s="209" t="s">
        <v>215</v>
      </c>
      <c r="H202" s="210">
        <v>1</v>
      </c>
      <c r="I202" s="211"/>
      <c r="J202" s="212">
        <f>ROUND(I202*H202,2)</f>
        <v>0</v>
      </c>
      <c r="K202" s="208" t="s">
        <v>134</v>
      </c>
      <c r="L202" s="46"/>
      <c r="M202" s="213" t="s">
        <v>19</v>
      </c>
      <c r="N202" s="214" t="s">
        <v>44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0.0022499999999999998</v>
      </c>
      <c r="T202" s="216">
        <f>S202*H202</f>
        <v>0.0022499999999999998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230</v>
      </c>
      <c r="AT202" s="217" t="s">
        <v>130</v>
      </c>
      <c r="AU202" s="217" t="s">
        <v>136</v>
      </c>
      <c r="AY202" s="19" t="s">
        <v>128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136</v>
      </c>
      <c r="BK202" s="218">
        <f>ROUND(I202*H202,2)</f>
        <v>0</v>
      </c>
      <c r="BL202" s="19" t="s">
        <v>230</v>
      </c>
      <c r="BM202" s="217" t="s">
        <v>339</v>
      </c>
    </row>
    <row r="203" s="2" customFormat="1">
      <c r="A203" s="40"/>
      <c r="B203" s="41"/>
      <c r="C203" s="42"/>
      <c r="D203" s="219" t="s">
        <v>138</v>
      </c>
      <c r="E203" s="42"/>
      <c r="F203" s="220" t="s">
        <v>340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138</v>
      </c>
      <c r="AU203" s="19" t="s">
        <v>136</v>
      </c>
    </row>
    <row r="204" s="12" customFormat="1" ht="22.8" customHeight="1">
      <c r="A204" s="12"/>
      <c r="B204" s="190"/>
      <c r="C204" s="191"/>
      <c r="D204" s="192" t="s">
        <v>71</v>
      </c>
      <c r="E204" s="204" t="s">
        <v>341</v>
      </c>
      <c r="F204" s="204" t="s">
        <v>342</v>
      </c>
      <c r="G204" s="191"/>
      <c r="H204" s="191"/>
      <c r="I204" s="194"/>
      <c r="J204" s="205">
        <f>BK204</f>
        <v>0</v>
      </c>
      <c r="K204" s="191"/>
      <c r="L204" s="196"/>
      <c r="M204" s="197"/>
      <c r="N204" s="198"/>
      <c r="O204" s="198"/>
      <c r="P204" s="199">
        <f>SUM(P205:P217)</f>
        <v>0</v>
      </c>
      <c r="Q204" s="198"/>
      <c r="R204" s="199">
        <f>SUM(R205:R217)</f>
        <v>0.70038239999999996</v>
      </c>
      <c r="S204" s="198"/>
      <c r="T204" s="200">
        <f>SUM(T205:T217)</f>
        <v>0.055072000000000003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1" t="s">
        <v>136</v>
      </c>
      <c r="AT204" s="202" t="s">
        <v>71</v>
      </c>
      <c r="AU204" s="202" t="s">
        <v>80</v>
      </c>
      <c r="AY204" s="201" t="s">
        <v>128</v>
      </c>
      <c r="BK204" s="203">
        <f>SUM(BK205:BK217)</f>
        <v>0</v>
      </c>
    </row>
    <row r="205" s="2" customFormat="1" ht="33" customHeight="1">
      <c r="A205" s="40"/>
      <c r="B205" s="41"/>
      <c r="C205" s="206" t="s">
        <v>343</v>
      </c>
      <c r="D205" s="206" t="s">
        <v>130</v>
      </c>
      <c r="E205" s="207" t="s">
        <v>344</v>
      </c>
      <c r="F205" s="208" t="s">
        <v>345</v>
      </c>
      <c r="G205" s="209" t="s">
        <v>133</v>
      </c>
      <c r="H205" s="210">
        <v>14.039999999999999</v>
      </c>
      <c r="I205" s="211"/>
      <c r="J205" s="212">
        <f>ROUND(I205*H205,2)</f>
        <v>0</v>
      </c>
      <c r="K205" s="208" t="s">
        <v>134</v>
      </c>
      <c r="L205" s="46"/>
      <c r="M205" s="213" t="s">
        <v>19</v>
      </c>
      <c r="N205" s="214" t="s">
        <v>44</v>
      </c>
      <c r="O205" s="86"/>
      <c r="P205" s="215">
        <f>O205*H205</f>
        <v>0</v>
      </c>
      <c r="Q205" s="215">
        <v>0.013559999999999999</v>
      </c>
      <c r="R205" s="215">
        <f>Q205*H205</f>
        <v>0.19038239999999998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230</v>
      </c>
      <c r="AT205" s="217" t="s">
        <v>130</v>
      </c>
      <c r="AU205" s="217" t="s">
        <v>136</v>
      </c>
      <c r="AY205" s="19" t="s">
        <v>128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136</v>
      </c>
      <c r="BK205" s="218">
        <f>ROUND(I205*H205,2)</f>
        <v>0</v>
      </c>
      <c r="BL205" s="19" t="s">
        <v>230</v>
      </c>
      <c r="BM205" s="217" t="s">
        <v>346</v>
      </c>
    </row>
    <row r="206" s="2" customFormat="1">
      <c r="A206" s="40"/>
      <c r="B206" s="41"/>
      <c r="C206" s="42"/>
      <c r="D206" s="219" t="s">
        <v>138</v>
      </c>
      <c r="E206" s="42"/>
      <c r="F206" s="220" t="s">
        <v>347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138</v>
      </c>
      <c r="AU206" s="19" t="s">
        <v>136</v>
      </c>
    </row>
    <row r="207" s="14" customFormat="1">
      <c r="A207" s="14"/>
      <c r="B207" s="235"/>
      <c r="C207" s="236"/>
      <c r="D207" s="226" t="s">
        <v>140</v>
      </c>
      <c r="E207" s="237" t="s">
        <v>19</v>
      </c>
      <c r="F207" s="238" t="s">
        <v>348</v>
      </c>
      <c r="G207" s="236"/>
      <c r="H207" s="239">
        <v>14.039999999999999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140</v>
      </c>
      <c r="AU207" s="245" t="s">
        <v>136</v>
      </c>
      <c r="AV207" s="14" t="s">
        <v>136</v>
      </c>
      <c r="AW207" s="14" t="s">
        <v>33</v>
      </c>
      <c r="AX207" s="14" t="s">
        <v>80</v>
      </c>
      <c r="AY207" s="245" t="s">
        <v>128</v>
      </c>
    </row>
    <row r="208" s="2" customFormat="1" ht="24.15" customHeight="1">
      <c r="A208" s="40"/>
      <c r="B208" s="41"/>
      <c r="C208" s="206" t="s">
        <v>349</v>
      </c>
      <c r="D208" s="206" t="s">
        <v>130</v>
      </c>
      <c r="E208" s="207" t="s">
        <v>350</v>
      </c>
      <c r="F208" s="208" t="s">
        <v>351</v>
      </c>
      <c r="G208" s="209" t="s">
        <v>133</v>
      </c>
      <c r="H208" s="210">
        <v>39.25</v>
      </c>
      <c r="I208" s="211"/>
      <c r="J208" s="212">
        <f>ROUND(I208*H208,2)</f>
        <v>0</v>
      </c>
      <c r="K208" s="208" t="s">
        <v>134</v>
      </c>
      <c r="L208" s="46"/>
      <c r="M208" s="213" t="s">
        <v>19</v>
      </c>
      <c r="N208" s="214" t="s">
        <v>44</v>
      </c>
      <c r="O208" s="86"/>
      <c r="P208" s="215">
        <f>O208*H208</f>
        <v>0</v>
      </c>
      <c r="Q208" s="215">
        <v>0.0126</v>
      </c>
      <c r="R208" s="215">
        <f>Q208*H208</f>
        <v>0.49454999999999999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230</v>
      </c>
      <c r="AT208" s="217" t="s">
        <v>130</v>
      </c>
      <c r="AU208" s="217" t="s">
        <v>136</v>
      </c>
      <c r="AY208" s="19" t="s">
        <v>128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136</v>
      </c>
      <c r="BK208" s="218">
        <f>ROUND(I208*H208,2)</f>
        <v>0</v>
      </c>
      <c r="BL208" s="19" t="s">
        <v>230</v>
      </c>
      <c r="BM208" s="217" t="s">
        <v>352</v>
      </c>
    </row>
    <row r="209" s="2" customFormat="1">
      <c r="A209" s="40"/>
      <c r="B209" s="41"/>
      <c r="C209" s="42"/>
      <c r="D209" s="219" t="s">
        <v>138</v>
      </c>
      <c r="E209" s="42"/>
      <c r="F209" s="220" t="s">
        <v>353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138</v>
      </c>
      <c r="AU209" s="19" t="s">
        <v>136</v>
      </c>
    </row>
    <row r="210" s="14" customFormat="1">
      <c r="A210" s="14"/>
      <c r="B210" s="235"/>
      <c r="C210" s="236"/>
      <c r="D210" s="226" t="s">
        <v>140</v>
      </c>
      <c r="E210" s="237" t="s">
        <v>19</v>
      </c>
      <c r="F210" s="238" t="s">
        <v>235</v>
      </c>
      <c r="G210" s="236"/>
      <c r="H210" s="239">
        <v>39.25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140</v>
      </c>
      <c r="AU210" s="245" t="s">
        <v>136</v>
      </c>
      <c r="AV210" s="14" t="s">
        <v>136</v>
      </c>
      <c r="AW210" s="14" t="s">
        <v>33</v>
      </c>
      <c r="AX210" s="14" t="s">
        <v>80</v>
      </c>
      <c r="AY210" s="245" t="s">
        <v>128</v>
      </c>
    </row>
    <row r="211" s="2" customFormat="1" ht="24.15" customHeight="1">
      <c r="A211" s="40"/>
      <c r="B211" s="41"/>
      <c r="C211" s="206" t="s">
        <v>354</v>
      </c>
      <c r="D211" s="206" t="s">
        <v>130</v>
      </c>
      <c r="E211" s="207" t="s">
        <v>355</v>
      </c>
      <c r="F211" s="208" t="s">
        <v>356</v>
      </c>
      <c r="G211" s="209" t="s">
        <v>133</v>
      </c>
      <c r="H211" s="210">
        <v>3.2000000000000002</v>
      </c>
      <c r="I211" s="211"/>
      <c r="J211" s="212">
        <f>ROUND(I211*H211,2)</f>
        <v>0</v>
      </c>
      <c r="K211" s="208" t="s">
        <v>134</v>
      </c>
      <c r="L211" s="46"/>
      <c r="M211" s="213" t="s">
        <v>19</v>
      </c>
      <c r="N211" s="214" t="s">
        <v>44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0.01721</v>
      </c>
      <c r="T211" s="216">
        <f>S211*H211</f>
        <v>0.055072000000000003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230</v>
      </c>
      <c r="AT211" s="217" t="s">
        <v>130</v>
      </c>
      <c r="AU211" s="217" t="s">
        <v>136</v>
      </c>
      <c r="AY211" s="19" t="s">
        <v>128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136</v>
      </c>
      <c r="BK211" s="218">
        <f>ROUND(I211*H211,2)</f>
        <v>0</v>
      </c>
      <c r="BL211" s="19" t="s">
        <v>230</v>
      </c>
      <c r="BM211" s="217" t="s">
        <v>357</v>
      </c>
    </row>
    <row r="212" s="2" customFormat="1">
      <c r="A212" s="40"/>
      <c r="B212" s="41"/>
      <c r="C212" s="42"/>
      <c r="D212" s="219" t="s">
        <v>138</v>
      </c>
      <c r="E212" s="42"/>
      <c r="F212" s="220" t="s">
        <v>358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138</v>
      </c>
      <c r="AU212" s="19" t="s">
        <v>136</v>
      </c>
    </row>
    <row r="213" s="14" customFormat="1">
      <c r="A213" s="14"/>
      <c r="B213" s="235"/>
      <c r="C213" s="236"/>
      <c r="D213" s="226" t="s">
        <v>140</v>
      </c>
      <c r="E213" s="237" t="s">
        <v>19</v>
      </c>
      <c r="F213" s="238" t="s">
        <v>359</v>
      </c>
      <c r="G213" s="236"/>
      <c r="H213" s="239">
        <v>3.2000000000000002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140</v>
      </c>
      <c r="AU213" s="245" t="s">
        <v>136</v>
      </c>
      <c r="AV213" s="14" t="s">
        <v>136</v>
      </c>
      <c r="AW213" s="14" t="s">
        <v>33</v>
      </c>
      <c r="AX213" s="14" t="s">
        <v>80</v>
      </c>
      <c r="AY213" s="245" t="s">
        <v>128</v>
      </c>
    </row>
    <row r="214" s="2" customFormat="1" ht="24.15" customHeight="1">
      <c r="A214" s="40"/>
      <c r="B214" s="41"/>
      <c r="C214" s="206" t="s">
        <v>360</v>
      </c>
      <c r="D214" s="206" t="s">
        <v>130</v>
      </c>
      <c r="E214" s="207" t="s">
        <v>361</v>
      </c>
      <c r="F214" s="208" t="s">
        <v>362</v>
      </c>
      <c r="G214" s="209" t="s">
        <v>264</v>
      </c>
      <c r="H214" s="210">
        <v>3</v>
      </c>
      <c r="I214" s="211"/>
      <c r="J214" s="212">
        <f>ROUND(I214*H214,2)</f>
        <v>0</v>
      </c>
      <c r="K214" s="208" t="s">
        <v>134</v>
      </c>
      <c r="L214" s="46"/>
      <c r="M214" s="213" t="s">
        <v>19</v>
      </c>
      <c r="N214" s="214" t="s">
        <v>44</v>
      </c>
      <c r="O214" s="86"/>
      <c r="P214" s="215">
        <f>O214*H214</f>
        <v>0</v>
      </c>
      <c r="Q214" s="215">
        <v>0.0051500000000000001</v>
      </c>
      <c r="R214" s="215">
        <f>Q214*H214</f>
        <v>0.01545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230</v>
      </c>
      <c r="AT214" s="217" t="s">
        <v>130</v>
      </c>
      <c r="AU214" s="217" t="s">
        <v>136</v>
      </c>
      <c r="AY214" s="19" t="s">
        <v>128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136</v>
      </c>
      <c r="BK214" s="218">
        <f>ROUND(I214*H214,2)</f>
        <v>0</v>
      </c>
      <c r="BL214" s="19" t="s">
        <v>230</v>
      </c>
      <c r="BM214" s="217" t="s">
        <v>363</v>
      </c>
    </row>
    <row r="215" s="2" customFormat="1">
      <c r="A215" s="40"/>
      <c r="B215" s="41"/>
      <c r="C215" s="42"/>
      <c r="D215" s="219" t="s">
        <v>138</v>
      </c>
      <c r="E215" s="42"/>
      <c r="F215" s="220" t="s">
        <v>364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138</v>
      </c>
      <c r="AU215" s="19" t="s">
        <v>136</v>
      </c>
    </row>
    <row r="216" s="2" customFormat="1" ht="37.8" customHeight="1">
      <c r="A216" s="40"/>
      <c r="B216" s="41"/>
      <c r="C216" s="206" t="s">
        <v>365</v>
      </c>
      <c r="D216" s="206" t="s">
        <v>130</v>
      </c>
      <c r="E216" s="207" t="s">
        <v>366</v>
      </c>
      <c r="F216" s="208" t="s">
        <v>367</v>
      </c>
      <c r="G216" s="209" t="s">
        <v>176</v>
      </c>
      <c r="H216" s="210">
        <v>0.69999999999999996</v>
      </c>
      <c r="I216" s="211"/>
      <c r="J216" s="212">
        <f>ROUND(I216*H216,2)</f>
        <v>0</v>
      </c>
      <c r="K216" s="208" t="s">
        <v>134</v>
      </c>
      <c r="L216" s="46"/>
      <c r="M216" s="213" t="s">
        <v>19</v>
      </c>
      <c r="N216" s="214" t="s">
        <v>44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230</v>
      </c>
      <c r="AT216" s="217" t="s">
        <v>130</v>
      </c>
      <c r="AU216" s="217" t="s">
        <v>136</v>
      </c>
      <c r="AY216" s="19" t="s">
        <v>128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136</v>
      </c>
      <c r="BK216" s="218">
        <f>ROUND(I216*H216,2)</f>
        <v>0</v>
      </c>
      <c r="BL216" s="19" t="s">
        <v>230</v>
      </c>
      <c r="BM216" s="217" t="s">
        <v>368</v>
      </c>
    </row>
    <row r="217" s="2" customFormat="1">
      <c r="A217" s="40"/>
      <c r="B217" s="41"/>
      <c r="C217" s="42"/>
      <c r="D217" s="219" t="s">
        <v>138</v>
      </c>
      <c r="E217" s="42"/>
      <c r="F217" s="220" t="s">
        <v>369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138</v>
      </c>
      <c r="AU217" s="19" t="s">
        <v>136</v>
      </c>
    </row>
    <row r="218" s="12" customFormat="1" ht="22.8" customHeight="1">
      <c r="A218" s="12"/>
      <c r="B218" s="190"/>
      <c r="C218" s="191"/>
      <c r="D218" s="192" t="s">
        <v>71</v>
      </c>
      <c r="E218" s="204" t="s">
        <v>370</v>
      </c>
      <c r="F218" s="204" t="s">
        <v>371</v>
      </c>
      <c r="G218" s="191"/>
      <c r="H218" s="191"/>
      <c r="I218" s="194"/>
      <c r="J218" s="205">
        <f>BK218</f>
        <v>0</v>
      </c>
      <c r="K218" s="191"/>
      <c r="L218" s="196"/>
      <c r="M218" s="197"/>
      <c r="N218" s="198"/>
      <c r="O218" s="198"/>
      <c r="P218" s="199">
        <f>SUM(P219:P227)</f>
        <v>0</v>
      </c>
      <c r="Q218" s="198"/>
      <c r="R218" s="199">
        <f>SUM(R219:R227)</f>
        <v>0</v>
      </c>
      <c r="S218" s="198"/>
      <c r="T218" s="200">
        <f>SUM(T219:T227)</f>
        <v>0.11840000000000001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1" t="s">
        <v>136</v>
      </c>
      <c r="AT218" s="202" t="s">
        <v>71</v>
      </c>
      <c r="AU218" s="202" t="s">
        <v>80</v>
      </c>
      <c r="AY218" s="201" t="s">
        <v>128</v>
      </c>
      <c r="BK218" s="203">
        <f>SUM(BK219:BK227)</f>
        <v>0</v>
      </c>
    </row>
    <row r="219" s="2" customFormat="1" ht="16.5" customHeight="1">
      <c r="A219" s="40"/>
      <c r="B219" s="41"/>
      <c r="C219" s="206" t="s">
        <v>372</v>
      </c>
      <c r="D219" s="206" t="s">
        <v>130</v>
      </c>
      <c r="E219" s="207" t="s">
        <v>373</v>
      </c>
      <c r="F219" s="208" t="s">
        <v>374</v>
      </c>
      <c r="G219" s="209" t="s">
        <v>215</v>
      </c>
      <c r="H219" s="210">
        <v>5</v>
      </c>
      <c r="I219" s="211"/>
      <c r="J219" s="212">
        <f>ROUND(I219*H219,2)</f>
        <v>0</v>
      </c>
      <c r="K219" s="208" t="s">
        <v>134</v>
      </c>
      <c r="L219" s="46"/>
      <c r="M219" s="213" t="s">
        <v>19</v>
      </c>
      <c r="N219" s="214" t="s">
        <v>44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0.001</v>
      </c>
      <c r="T219" s="216">
        <f>S219*H219</f>
        <v>0.0050000000000000001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230</v>
      </c>
      <c r="AT219" s="217" t="s">
        <v>130</v>
      </c>
      <c r="AU219" s="217" t="s">
        <v>136</v>
      </c>
      <c r="AY219" s="19" t="s">
        <v>128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136</v>
      </c>
      <c r="BK219" s="218">
        <f>ROUND(I219*H219,2)</f>
        <v>0</v>
      </c>
      <c r="BL219" s="19" t="s">
        <v>230</v>
      </c>
      <c r="BM219" s="217" t="s">
        <v>375</v>
      </c>
    </row>
    <row r="220" s="2" customFormat="1">
      <c r="A220" s="40"/>
      <c r="B220" s="41"/>
      <c r="C220" s="42"/>
      <c r="D220" s="219" t="s">
        <v>138</v>
      </c>
      <c r="E220" s="42"/>
      <c r="F220" s="220" t="s">
        <v>376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138</v>
      </c>
      <c r="AU220" s="19" t="s">
        <v>136</v>
      </c>
    </row>
    <row r="221" s="2" customFormat="1" ht="16.5" customHeight="1">
      <c r="A221" s="40"/>
      <c r="B221" s="41"/>
      <c r="C221" s="206" t="s">
        <v>377</v>
      </c>
      <c r="D221" s="206" t="s">
        <v>130</v>
      </c>
      <c r="E221" s="207" t="s">
        <v>378</v>
      </c>
      <c r="F221" s="208" t="s">
        <v>379</v>
      </c>
      <c r="G221" s="209" t="s">
        <v>215</v>
      </c>
      <c r="H221" s="210">
        <v>1</v>
      </c>
      <c r="I221" s="211"/>
      <c r="J221" s="212">
        <f>ROUND(I221*H221,2)</f>
        <v>0</v>
      </c>
      <c r="K221" s="208" t="s">
        <v>134</v>
      </c>
      <c r="L221" s="46"/>
      <c r="M221" s="213" t="s">
        <v>19</v>
      </c>
      <c r="N221" s="214" t="s">
        <v>44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0.0030000000000000001</v>
      </c>
      <c r="T221" s="216">
        <f>S221*H221</f>
        <v>0.0030000000000000001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230</v>
      </c>
      <c r="AT221" s="217" t="s">
        <v>130</v>
      </c>
      <c r="AU221" s="217" t="s">
        <v>136</v>
      </c>
      <c r="AY221" s="19" t="s">
        <v>128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136</v>
      </c>
      <c r="BK221" s="218">
        <f>ROUND(I221*H221,2)</f>
        <v>0</v>
      </c>
      <c r="BL221" s="19" t="s">
        <v>230</v>
      </c>
      <c r="BM221" s="217" t="s">
        <v>380</v>
      </c>
    </row>
    <row r="222" s="2" customFormat="1">
      <c r="A222" s="40"/>
      <c r="B222" s="41"/>
      <c r="C222" s="42"/>
      <c r="D222" s="219" t="s">
        <v>138</v>
      </c>
      <c r="E222" s="42"/>
      <c r="F222" s="220" t="s">
        <v>381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138</v>
      </c>
      <c r="AU222" s="19" t="s">
        <v>136</v>
      </c>
    </row>
    <row r="223" s="2" customFormat="1" ht="16.5" customHeight="1">
      <c r="A223" s="40"/>
      <c r="B223" s="41"/>
      <c r="C223" s="206" t="s">
        <v>382</v>
      </c>
      <c r="D223" s="206" t="s">
        <v>130</v>
      </c>
      <c r="E223" s="207" t="s">
        <v>383</v>
      </c>
      <c r="F223" s="208" t="s">
        <v>384</v>
      </c>
      <c r="G223" s="209" t="s">
        <v>215</v>
      </c>
      <c r="H223" s="210">
        <v>1</v>
      </c>
      <c r="I223" s="211"/>
      <c r="J223" s="212">
        <f>ROUND(I223*H223,2)</f>
        <v>0</v>
      </c>
      <c r="K223" s="208" t="s">
        <v>134</v>
      </c>
      <c r="L223" s="46"/>
      <c r="M223" s="213" t="s">
        <v>19</v>
      </c>
      <c r="N223" s="214" t="s">
        <v>44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0.1104</v>
      </c>
      <c r="T223" s="216">
        <f>S223*H223</f>
        <v>0.1104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230</v>
      </c>
      <c r="AT223" s="217" t="s">
        <v>130</v>
      </c>
      <c r="AU223" s="217" t="s">
        <v>136</v>
      </c>
      <c r="AY223" s="19" t="s">
        <v>128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136</v>
      </c>
      <c r="BK223" s="218">
        <f>ROUND(I223*H223,2)</f>
        <v>0</v>
      </c>
      <c r="BL223" s="19" t="s">
        <v>230</v>
      </c>
      <c r="BM223" s="217" t="s">
        <v>385</v>
      </c>
    </row>
    <row r="224" s="2" customFormat="1">
      <c r="A224" s="40"/>
      <c r="B224" s="41"/>
      <c r="C224" s="42"/>
      <c r="D224" s="219" t="s">
        <v>138</v>
      </c>
      <c r="E224" s="42"/>
      <c r="F224" s="220" t="s">
        <v>386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138</v>
      </c>
      <c r="AU224" s="19" t="s">
        <v>136</v>
      </c>
    </row>
    <row r="225" s="2" customFormat="1" ht="16.5" customHeight="1">
      <c r="A225" s="40"/>
      <c r="B225" s="41"/>
      <c r="C225" s="206" t="s">
        <v>387</v>
      </c>
      <c r="D225" s="206" t="s">
        <v>130</v>
      </c>
      <c r="E225" s="207" t="s">
        <v>388</v>
      </c>
      <c r="F225" s="208" t="s">
        <v>389</v>
      </c>
      <c r="G225" s="209" t="s">
        <v>215</v>
      </c>
      <c r="H225" s="210">
        <v>1</v>
      </c>
      <c r="I225" s="211"/>
      <c r="J225" s="212">
        <f>ROUND(I225*H225,2)</f>
        <v>0</v>
      </c>
      <c r="K225" s="208" t="s">
        <v>19</v>
      </c>
      <c r="L225" s="46"/>
      <c r="M225" s="213" t="s">
        <v>19</v>
      </c>
      <c r="N225" s="214" t="s">
        <v>44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230</v>
      </c>
      <c r="AT225" s="217" t="s">
        <v>130</v>
      </c>
      <c r="AU225" s="217" t="s">
        <v>136</v>
      </c>
      <c r="AY225" s="19" t="s">
        <v>128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136</v>
      </c>
      <c r="BK225" s="218">
        <f>ROUND(I225*H225,2)</f>
        <v>0</v>
      </c>
      <c r="BL225" s="19" t="s">
        <v>230</v>
      </c>
      <c r="BM225" s="217" t="s">
        <v>390</v>
      </c>
    </row>
    <row r="226" s="2" customFormat="1" ht="16.5" customHeight="1">
      <c r="A226" s="40"/>
      <c r="B226" s="41"/>
      <c r="C226" s="206" t="s">
        <v>391</v>
      </c>
      <c r="D226" s="206" t="s">
        <v>130</v>
      </c>
      <c r="E226" s="207" t="s">
        <v>392</v>
      </c>
      <c r="F226" s="208" t="s">
        <v>393</v>
      </c>
      <c r="G226" s="209" t="s">
        <v>215</v>
      </c>
      <c r="H226" s="210">
        <v>5</v>
      </c>
      <c r="I226" s="211"/>
      <c r="J226" s="212">
        <f>ROUND(I226*H226,2)</f>
        <v>0</v>
      </c>
      <c r="K226" s="208" t="s">
        <v>19</v>
      </c>
      <c r="L226" s="46"/>
      <c r="M226" s="213" t="s">
        <v>19</v>
      </c>
      <c r="N226" s="214" t="s">
        <v>44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230</v>
      </c>
      <c r="AT226" s="217" t="s">
        <v>130</v>
      </c>
      <c r="AU226" s="217" t="s">
        <v>136</v>
      </c>
      <c r="AY226" s="19" t="s">
        <v>128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136</v>
      </c>
      <c r="BK226" s="218">
        <f>ROUND(I226*H226,2)</f>
        <v>0</v>
      </c>
      <c r="BL226" s="19" t="s">
        <v>230</v>
      </c>
      <c r="BM226" s="217" t="s">
        <v>394</v>
      </c>
    </row>
    <row r="227" s="2" customFormat="1" ht="16.5" customHeight="1">
      <c r="A227" s="40"/>
      <c r="B227" s="41"/>
      <c r="C227" s="206" t="s">
        <v>395</v>
      </c>
      <c r="D227" s="206" t="s">
        <v>130</v>
      </c>
      <c r="E227" s="207" t="s">
        <v>396</v>
      </c>
      <c r="F227" s="208" t="s">
        <v>397</v>
      </c>
      <c r="G227" s="209" t="s">
        <v>215</v>
      </c>
      <c r="H227" s="210">
        <v>2</v>
      </c>
      <c r="I227" s="211"/>
      <c r="J227" s="212">
        <f>ROUND(I227*H227,2)</f>
        <v>0</v>
      </c>
      <c r="K227" s="208" t="s">
        <v>19</v>
      </c>
      <c r="L227" s="46"/>
      <c r="M227" s="213" t="s">
        <v>19</v>
      </c>
      <c r="N227" s="214" t="s">
        <v>44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230</v>
      </c>
      <c r="AT227" s="217" t="s">
        <v>130</v>
      </c>
      <c r="AU227" s="217" t="s">
        <v>136</v>
      </c>
      <c r="AY227" s="19" t="s">
        <v>128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136</v>
      </c>
      <c r="BK227" s="218">
        <f>ROUND(I227*H227,2)</f>
        <v>0</v>
      </c>
      <c r="BL227" s="19" t="s">
        <v>230</v>
      </c>
      <c r="BM227" s="217" t="s">
        <v>398</v>
      </c>
    </row>
    <row r="228" s="12" customFormat="1" ht="22.8" customHeight="1">
      <c r="A228" s="12"/>
      <c r="B228" s="190"/>
      <c r="C228" s="191"/>
      <c r="D228" s="192" t="s">
        <v>71</v>
      </c>
      <c r="E228" s="204" t="s">
        <v>399</v>
      </c>
      <c r="F228" s="204" t="s">
        <v>400</v>
      </c>
      <c r="G228" s="191"/>
      <c r="H228" s="191"/>
      <c r="I228" s="194"/>
      <c r="J228" s="205">
        <f>BK228</f>
        <v>0</v>
      </c>
      <c r="K228" s="191"/>
      <c r="L228" s="196"/>
      <c r="M228" s="197"/>
      <c r="N228" s="198"/>
      <c r="O228" s="198"/>
      <c r="P228" s="199">
        <f>SUM(P229:P237)</f>
        <v>0</v>
      </c>
      <c r="Q228" s="198"/>
      <c r="R228" s="199">
        <f>SUM(R229:R237)</f>
        <v>0</v>
      </c>
      <c r="S228" s="198"/>
      <c r="T228" s="200">
        <f>SUM(T229:T237)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1" t="s">
        <v>136</v>
      </c>
      <c r="AT228" s="202" t="s">
        <v>71</v>
      </c>
      <c r="AU228" s="202" t="s">
        <v>80</v>
      </c>
      <c r="AY228" s="201" t="s">
        <v>128</v>
      </c>
      <c r="BK228" s="203">
        <f>SUM(BK229:BK237)</f>
        <v>0</v>
      </c>
    </row>
    <row r="229" s="2" customFormat="1" ht="24.15" customHeight="1">
      <c r="A229" s="40"/>
      <c r="B229" s="41"/>
      <c r="C229" s="206" t="s">
        <v>401</v>
      </c>
      <c r="D229" s="206" t="s">
        <v>130</v>
      </c>
      <c r="E229" s="207" t="s">
        <v>402</v>
      </c>
      <c r="F229" s="208" t="s">
        <v>403</v>
      </c>
      <c r="G229" s="209" t="s">
        <v>215</v>
      </c>
      <c r="H229" s="210">
        <v>1</v>
      </c>
      <c r="I229" s="211"/>
      <c r="J229" s="212">
        <f>ROUND(I229*H229,2)</f>
        <v>0</v>
      </c>
      <c r="K229" s="208" t="s">
        <v>19</v>
      </c>
      <c r="L229" s="46"/>
      <c r="M229" s="213" t="s">
        <v>19</v>
      </c>
      <c r="N229" s="214" t="s">
        <v>44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230</v>
      </c>
      <c r="AT229" s="217" t="s">
        <v>130</v>
      </c>
      <c r="AU229" s="217" t="s">
        <v>136</v>
      </c>
      <c r="AY229" s="19" t="s">
        <v>128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136</v>
      </c>
      <c r="BK229" s="218">
        <f>ROUND(I229*H229,2)</f>
        <v>0</v>
      </c>
      <c r="BL229" s="19" t="s">
        <v>230</v>
      </c>
      <c r="BM229" s="217" t="s">
        <v>404</v>
      </c>
    </row>
    <row r="230" s="2" customFormat="1" ht="24.15" customHeight="1">
      <c r="A230" s="40"/>
      <c r="B230" s="41"/>
      <c r="C230" s="206" t="s">
        <v>405</v>
      </c>
      <c r="D230" s="206" t="s">
        <v>130</v>
      </c>
      <c r="E230" s="207" t="s">
        <v>406</v>
      </c>
      <c r="F230" s="208" t="s">
        <v>407</v>
      </c>
      <c r="G230" s="209" t="s">
        <v>215</v>
      </c>
      <c r="H230" s="210">
        <v>1</v>
      </c>
      <c r="I230" s="211"/>
      <c r="J230" s="212">
        <f>ROUND(I230*H230,2)</f>
        <v>0</v>
      </c>
      <c r="K230" s="208" t="s">
        <v>19</v>
      </c>
      <c r="L230" s="46"/>
      <c r="M230" s="213" t="s">
        <v>19</v>
      </c>
      <c r="N230" s="214" t="s">
        <v>44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230</v>
      </c>
      <c r="AT230" s="217" t="s">
        <v>130</v>
      </c>
      <c r="AU230" s="217" t="s">
        <v>136</v>
      </c>
      <c r="AY230" s="19" t="s">
        <v>128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136</v>
      </c>
      <c r="BK230" s="218">
        <f>ROUND(I230*H230,2)</f>
        <v>0</v>
      </c>
      <c r="BL230" s="19" t="s">
        <v>230</v>
      </c>
      <c r="BM230" s="217" t="s">
        <v>408</v>
      </c>
    </row>
    <row r="231" s="2" customFormat="1" ht="24.15" customHeight="1">
      <c r="A231" s="40"/>
      <c r="B231" s="41"/>
      <c r="C231" s="206" t="s">
        <v>409</v>
      </c>
      <c r="D231" s="206" t="s">
        <v>130</v>
      </c>
      <c r="E231" s="207" t="s">
        <v>410</v>
      </c>
      <c r="F231" s="208" t="s">
        <v>411</v>
      </c>
      <c r="G231" s="209" t="s">
        <v>215</v>
      </c>
      <c r="H231" s="210">
        <v>1</v>
      </c>
      <c r="I231" s="211"/>
      <c r="J231" s="212">
        <f>ROUND(I231*H231,2)</f>
        <v>0</v>
      </c>
      <c r="K231" s="208" t="s">
        <v>19</v>
      </c>
      <c r="L231" s="46"/>
      <c r="M231" s="213" t="s">
        <v>19</v>
      </c>
      <c r="N231" s="214" t="s">
        <v>44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230</v>
      </c>
      <c r="AT231" s="217" t="s">
        <v>130</v>
      </c>
      <c r="AU231" s="217" t="s">
        <v>136</v>
      </c>
      <c r="AY231" s="19" t="s">
        <v>128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136</v>
      </c>
      <c r="BK231" s="218">
        <f>ROUND(I231*H231,2)</f>
        <v>0</v>
      </c>
      <c r="BL231" s="19" t="s">
        <v>230</v>
      </c>
      <c r="BM231" s="217" t="s">
        <v>412</v>
      </c>
    </row>
    <row r="232" s="2" customFormat="1" ht="24.15" customHeight="1">
      <c r="A232" s="40"/>
      <c r="B232" s="41"/>
      <c r="C232" s="206" t="s">
        <v>413</v>
      </c>
      <c r="D232" s="206" t="s">
        <v>130</v>
      </c>
      <c r="E232" s="207" t="s">
        <v>414</v>
      </c>
      <c r="F232" s="208" t="s">
        <v>415</v>
      </c>
      <c r="G232" s="209" t="s">
        <v>215</v>
      </c>
      <c r="H232" s="210">
        <v>1</v>
      </c>
      <c r="I232" s="211"/>
      <c r="J232" s="212">
        <f>ROUND(I232*H232,2)</f>
        <v>0</v>
      </c>
      <c r="K232" s="208" t="s">
        <v>19</v>
      </c>
      <c r="L232" s="46"/>
      <c r="M232" s="213" t="s">
        <v>19</v>
      </c>
      <c r="N232" s="214" t="s">
        <v>44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230</v>
      </c>
      <c r="AT232" s="217" t="s">
        <v>130</v>
      </c>
      <c r="AU232" s="217" t="s">
        <v>136</v>
      </c>
      <c r="AY232" s="19" t="s">
        <v>128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136</v>
      </c>
      <c r="BK232" s="218">
        <f>ROUND(I232*H232,2)</f>
        <v>0</v>
      </c>
      <c r="BL232" s="19" t="s">
        <v>230</v>
      </c>
      <c r="BM232" s="217" t="s">
        <v>416</v>
      </c>
    </row>
    <row r="233" s="2" customFormat="1" ht="24.15" customHeight="1">
      <c r="A233" s="40"/>
      <c r="B233" s="41"/>
      <c r="C233" s="206" t="s">
        <v>417</v>
      </c>
      <c r="D233" s="206" t="s">
        <v>130</v>
      </c>
      <c r="E233" s="207" t="s">
        <v>418</v>
      </c>
      <c r="F233" s="208" t="s">
        <v>419</v>
      </c>
      <c r="G233" s="209" t="s">
        <v>215</v>
      </c>
      <c r="H233" s="210">
        <v>1</v>
      </c>
      <c r="I233" s="211"/>
      <c r="J233" s="212">
        <f>ROUND(I233*H233,2)</f>
        <v>0</v>
      </c>
      <c r="K233" s="208" t="s">
        <v>19</v>
      </c>
      <c r="L233" s="46"/>
      <c r="M233" s="213" t="s">
        <v>19</v>
      </c>
      <c r="N233" s="214" t="s">
        <v>44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230</v>
      </c>
      <c r="AT233" s="217" t="s">
        <v>130</v>
      </c>
      <c r="AU233" s="217" t="s">
        <v>136</v>
      </c>
      <c r="AY233" s="19" t="s">
        <v>128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136</v>
      </c>
      <c r="BK233" s="218">
        <f>ROUND(I233*H233,2)</f>
        <v>0</v>
      </c>
      <c r="BL233" s="19" t="s">
        <v>230</v>
      </c>
      <c r="BM233" s="217" t="s">
        <v>420</v>
      </c>
    </row>
    <row r="234" s="2" customFormat="1" ht="24.15" customHeight="1">
      <c r="A234" s="40"/>
      <c r="B234" s="41"/>
      <c r="C234" s="206" t="s">
        <v>421</v>
      </c>
      <c r="D234" s="206" t="s">
        <v>130</v>
      </c>
      <c r="E234" s="207" t="s">
        <v>422</v>
      </c>
      <c r="F234" s="208" t="s">
        <v>423</v>
      </c>
      <c r="G234" s="209" t="s">
        <v>215</v>
      </c>
      <c r="H234" s="210">
        <v>1</v>
      </c>
      <c r="I234" s="211"/>
      <c r="J234" s="212">
        <f>ROUND(I234*H234,2)</f>
        <v>0</v>
      </c>
      <c r="K234" s="208" t="s">
        <v>19</v>
      </c>
      <c r="L234" s="46"/>
      <c r="M234" s="213" t="s">
        <v>19</v>
      </c>
      <c r="N234" s="214" t="s">
        <v>44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230</v>
      </c>
      <c r="AT234" s="217" t="s">
        <v>130</v>
      </c>
      <c r="AU234" s="217" t="s">
        <v>136</v>
      </c>
      <c r="AY234" s="19" t="s">
        <v>128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136</v>
      </c>
      <c r="BK234" s="218">
        <f>ROUND(I234*H234,2)</f>
        <v>0</v>
      </c>
      <c r="BL234" s="19" t="s">
        <v>230</v>
      </c>
      <c r="BM234" s="217" t="s">
        <v>424</v>
      </c>
    </row>
    <row r="235" s="2" customFormat="1" ht="24.15" customHeight="1">
      <c r="A235" s="40"/>
      <c r="B235" s="41"/>
      <c r="C235" s="206" t="s">
        <v>425</v>
      </c>
      <c r="D235" s="206" t="s">
        <v>130</v>
      </c>
      <c r="E235" s="207" t="s">
        <v>426</v>
      </c>
      <c r="F235" s="208" t="s">
        <v>427</v>
      </c>
      <c r="G235" s="209" t="s">
        <v>215</v>
      </c>
      <c r="H235" s="210">
        <v>1</v>
      </c>
      <c r="I235" s="211"/>
      <c r="J235" s="212">
        <f>ROUND(I235*H235,2)</f>
        <v>0</v>
      </c>
      <c r="K235" s="208" t="s">
        <v>19</v>
      </c>
      <c r="L235" s="46"/>
      <c r="M235" s="213" t="s">
        <v>19</v>
      </c>
      <c r="N235" s="214" t="s">
        <v>44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230</v>
      </c>
      <c r="AT235" s="217" t="s">
        <v>130</v>
      </c>
      <c r="AU235" s="217" t="s">
        <v>136</v>
      </c>
      <c r="AY235" s="19" t="s">
        <v>128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136</v>
      </c>
      <c r="BK235" s="218">
        <f>ROUND(I235*H235,2)</f>
        <v>0</v>
      </c>
      <c r="BL235" s="19" t="s">
        <v>230</v>
      </c>
      <c r="BM235" s="217" t="s">
        <v>428</v>
      </c>
    </row>
    <row r="236" s="2" customFormat="1" ht="21.75" customHeight="1">
      <c r="A236" s="40"/>
      <c r="B236" s="41"/>
      <c r="C236" s="206" t="s">
        <v>429</v>
      </c>
      <c r="D236" s="206" t="s">
        <v>130</v>
      </c>
      <c r="E236" s="207" t="s">
        <v>430</v>
      </c>
      <c r="F236" s="208" t="s">
        <v>431</v>
      </c>
      <c r="G236" s="209" t="s">
        <v>215</v>
      </c>
      <c r="H236" s="210">
        <v>1</v>
      </c>
      <c r="I236" s="211"/>
      <c r="J236" s="212">
        <f>ROUND(I236*H236,2)</f>
        <v>0</v>
      </c>
      <c r="K236" s="208" t="s">
        <v>19</v>
      </c>
      <c r="L236" s="46"/>
      <c r="M236" s="213" t="s">
        <v>19</v>
      </c>
      <c r="N236" s="214" t="s">
        <v>44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230</v>
      </c>
      <c r="AT236" s="217" t="s">
        <v>130</v>
      </c>
      <c r="AU236" s="217" t="s">
        <v>136</v>
      </c>
      <c r="AY236" s="19" t="s">
        <v>128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136</v>
      </c>
      <c r="BK236" s="218">
        <f>ROUND(I236*H236,2)</f>
        <v>0</v>
      </c>
      <c r="BL236" s="19" t="s">
        <v>230</v>
      </c>
      <c r="BM236" s="217" t="s">
        <v>432</v>
      </c>
    </row>
    <row r="237" s="2" customFormat="1" ht="21.75" customHeight="1">
      <c r="A237" s="40"/>
      <c r="B237" s="41"/>
      <c r="C237" s="206" t="s">
        <v>433</v>
      </c>
      <c r="D237" s="206" t="s">
        <v>130</v>
      </c>
      <c r="E237" s="207" t="s">
        <v>434</v>
      </c>
      <c r="F237" s="208" t="s">
        <v>435</v>
      </c>
      <c r="G237" s="209" t="s">
        <v>215</v>
      </c>
      <c r="H237" s="210">
        <v>1</v>
      </c>
      <c r="I237" s="211"/>
      <c r="J237" s="212">
        <f>ROUND(I237*H237,2)</f>
        <v>0</v>
      </c>
      <c r="K237" s="208" t="s">
        <v>19</v>
      </c>
      <c r="L237" s="46"/>
      <c r="M237" s="213" t="s">
        <v>19</v>
      </c>
      <c r="N237" s="214" t="s">
        <v>44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230</v>
      </c>
      <c r="AT237" s="217" t="s">
        <v>130</v>
      </c>
      <c r="AU237" s="217" t="s">
        <v>136</v>
      </c>
      <c r="AY237" s="19" t="s">
        <v>128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136</v>
      </c>
      <c r="BK237" s="218">
        <f>ROUND(I237*H237,2)</f>
        <v>0</v>
      </c>
      <c r="BL237" s="19" t="s">
        <v>230</v>
      </c>
      <c r="BM237" s="217" t="s">
        <v>436</v>
      </c>
    </row>
    <row r="238" s="12" customFormat="1" ht="22.8" customHeight="1">
      <c r="A238" s="12"/>
      <c r="B238" s="190"/>
      <c r="C238" s="191"/>
      <c r="D238" s="192" t="s">
        <v>71</v>
      </c>
      <c r="E238" s="204" t="s">
        <v>437</v>
      </c>
      <c r="F238" s="204" t="s">
        <v>438</v>
      </c>
      <c r="G238" s="191"/>
      <c r="H238" s="191"/>
      <c r="I238" s="194"/>
      <c r="J238" s="205">
        <f>BK238</f>
        <v>0</v>
      </c>
      <c r="K238" s="191"/>
      <c r="L238" s="196"/>
      <c r="M238" s="197"/>
      <c r="N238" s="198"/>
      <c r="O238" s="198"/>
      <c r="P238" s="199">
        <f>SUM(P239:P260)</f>
        <v>0</v>
      </c>
      <c r="Q238" s="198"/>
      <c r="R238" s="199">
        <f>SUM(R239:R260)</f>
        <v>0.29985059999999997</v>
      </c>
      <c r="S238" s="198"/>
      <c r="T238" s="200">
        <f>SUM(T239:T260)</f>
        <v>1.7407480999999998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1" t="s">
        <v>136</v>
      </c>
      <c r="AT238" s="202" t="s">
        <v>71</v>
      </c>
      <c r="AU238" s="202" t="s">
        <v>80</v>
      </c>
      <c r="AY238" s="201" t="s">
        <v>128</v>
      </c>
      <c r="BK238" s="203">
        <f>SUM(BK239:BK260)</f>
        <v>0</v>
      </c>
    </row>
    <row r="239" s="2" customFormat="1" ht="16.5" customHeight="1">
      <c r="A239" s="40"/>
      <c r="B239" s="41"/>
      <c r="C239" s="206" t="s">
        <v>439</v>
      </c>
      <c r="D239" s="206" t="s">
        <v>130</v>
      </c>
      <c r="E239" s="207" t="s">
        <v>440</v>
      </c>
      <c r="F239" s="208" t="s">
        <v>441</v>
      </c>
      <c r="G239" s="209" t="s">
        <v>133</v>
      </c>
      <c r="H239" s="210">
        <v>6.8600000000000003</v>
      </c>
      <c r="I239" s="211"/>
      <c r="J239" s="212">
        <f>ROUND(I239*H239,2)</f>
        <v>0</v>
      </c>
      <c r="K239" s="208" t="s">
        <v>134</v>
      </c>
      <c r="L239" s="46"/>
      <c r="M239" s="213" t="s">
        <v>19</v>
      </c>
      <c r="N239" s="214" t="s">
        <v>44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230</v>
      </c>
      <c r="AT239" s="217" t="s">
        <v>130</v>
      </c>
      <c r="AU239" s="217" t="s">
        <v>136</v>
      </c>
      <c r="AY239" s="19" t="s">
        <v>128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136</v>
      </c>
      <c r="BK239" s="218">
        <f>ROUND(I239*H239,2)</f>
        <v>0</v>
      </c>
      <c r="BL239" s="19" t="s">
        <v>230</v>
      </c>
      <c r="BM239" s="217" t="s">
        <v>442</v>
      </c>
    </row>
    <row r="240" s="2" customFormat="1">
      <c r="A240" s="40"/>
      <c r="B240" s="41"/>
      <c r="C240" s="42"/>
      <c r="D240" s="219" t="s">
        <v>138</v>
      </c>
      <c r="E240" s="42"/>
      <c r="F240" s="220" t="s">
        <v>443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138</v>
      </c>
      <c r="AU240" s="19" t="s">
        <v>136</v>
      </c>
    </row>
    <row r="241" s="14" customFormat="1">
      <c r="A241" s="14"/>
      <c r="B241" s="235"/>
      <c r="C241" s="236"/>
      <c r="D241" s="226" t="s">
        <v>140</v>
      </c>
      <c r="E241" s="237" t="s">
        <v>19</v>
      </c>
      <c r="F241" s="238" t="s">
        <v>444</v>
      </c>
      <c r="G241" s="236"/>
      <c r="H241" s="239">
        <v>6.8600000000000003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140</v>
      </c>
      <c r="AU241" s="245" t="s">
        <v>136</v>
      </c>
      <c r="AV241" s="14" t="s">
        <v>136</v>
      </c>
      <c r="AW241" s="14" t="s">
        <v>33</v>
      </c>
      <c r="AX241" s="14" t="s">
        <v>80</v>
      </c>
      <c r="AY241" s="245" t="s">
        <v>128</v>
      </c>
    </row>
    <row r="242" s="2" customFormat="1" ht="16.5" customHeight="1">
      <c r="A242" s="40"/>
      <c r="B242" s="41"/>
      <c r="C242" s="206" t="s">
        <v>445</v>
      </c>
      <c r="D242" s="206" t="s">
        <v>130</v>
      </c>
      <c r="E242" s="207" t="s">
        <v>446</v>
      </c>
      <c r="F242" s="208" t="s">
        <v>447</v>
      </c>
      <c r="G242" s="209" t="s">
        <v>133</v>
      </c>
      <c r="H242" s="210">
        <v>6.8600000000000003</v>
      </c>
      <c r="I242" s="211"/>
      <c r="J242" s="212">
        <f>ROUND(I242*H242,2)</f>
        <v>0</v>
      </c>
      <c r="K242" s="208" t="s">
        <v>134</v>
      </c>
      <c r="L242" s="46"/>
      <c r="M242" s="213" t="s">
        <v>19</v>
      </c>
      <c r="N242" s="214" t="s">
        <v>44</v>
      </c>
      <c r="O242" s="86"/>
      <c r="P242" s="215">
        <f>O242*H242</f>
        <v>0</v>
      </c>
      <c r="Q242" s="215">
        <v>0.00029999999999999997</v>
      </c>
      <c r="R242" s="215">
        <f>Q242*H242</f>
        <v>0.0020579999999999999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230</v>
      </c>
      <c r="AT242" s="217" t="s">
        <v>130</v>
      </c>
      <c r="AU242" s="217" t="s">
        <v>136</v>
      </c>
      <c r="AY242" s="19" t="s">
        <v>128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136</v>
      </c>
      <c r="BK242" s="218">
        <f>ROUND(I242*H242,2)</f>
        <v>0</v>
      </c>
      <c r="BL242" s="19" t="s">
        <v>230</v>
      </c>
      <c r="BM242" s="217" t="s">
        <v>448</v>
      </c>
    </row>
    <row r="243" s="2" customFormat="1">
      <c r="A243" s="40"/>
      <c r="B243" s="41"/>
      <c r="C243" s="42"/>
      <c r="D243" s="219" t="s">
        <v>138</v>
      </c>
      <c r="E243" s="42"/>
      <c r="F243" s="220" t="s">
        <v>449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138</v>
      </c>
      <c r="AU243" s="19" t="s">
        <v>136</v>
      </c>
    </row>
    <row r="244" s="14" customFormat="1">
      <c r="A244" s="14"/>
      <c r="B244" s="235"/>
      <c r="C244" s="236"/>
      <c r="D244" s="226" t="s">
        <v>140</v>
      </c>
      <c r="E244" s="237" t="s">
        <v>19</v>
      </c>
      <c r="F244" s="238" t="s">
        <v>444</v>
      </c>
      <c r="G244" s="236"/>
      <c r="H244" s="239">
        <v>6.8600000000000003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140</v>
      </c>
      <c r="AU244" s="245" t="s">
        <v>136</v>
      </c>
      <c r="AV244" s="14" t="s">
        <v>136</v>
      </c>
      <c r="AW244" s="14" t="s">
        <v>33</v>
      </c>
      <c r="AX244" s="14" t="s">
        <v>80</v>
      </c>
      <c r="AY244" s="245" t="s">
        <v>128</v>
      </c>
    </row>
    <row r="245" s="2" customFormat="1" ht="24.15" customHeight="1">
      <c r="A245" s="40"/>
      <c r="B245" s="41"/>
      <c r="C245" s="206" t="s">
        <v>450</v>
      </c>
      <c r="D245" s="206" t="s">
        <v>130</v>
      </c>
      <c r="E245" s="207" t="s">
        <v>451</v>
      </c>
      <c r="F245" s="208" t="s">
        <v>452</v>
      </c>
      <c r="G245" s="209" t="s">
        <v>133</v>
      </c>
      <c r="H245" s="210">
        <v>6.8600000000000003</v>
      </c>
      <c r="I245" s="211"/>
      <c r="J245" s="212">
        <f>ROUND(I245*H245,2)</f>
        <v>0</v>
      </c>
      <c r="K245" s="208" t="s">
        <v>134</v>
      </c>
      <c r="L245" s="46"/>
      <c r="M245" s="213" t="s">
        <v>19</v>
      </c>
      <c r="N245" s="214" t="s">
        <v>44</v>
      </c>
      <c r="O245" s="86"/>
      <c r="P245" s="215">
        <f>O245*H245</f>
        <v>0</v>
      </c>
      <c r="Q245" s="215">
        <v>0.0075799999999999999</v>
      </c>
      <c r="R245" s="215">
        <f>Q245*H245</f>
        <v>0.051998800000000005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230</v>
      </c>
      <c r="AT245" s="217" t="s">
        <v>130</v>
      </c>
      <c r="AU245" s="217" t="s">
        <v>136</v>
      </c>
      <c r="AY245" s="19" t="s">
        <v>128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136</v>
      </c>
      <c r="BK245" s="218">
        <f>ROUND(I245*H245,2)</f>
        <v>0</v>
      </c>
      <c r="BL245" s="19" t="s">
        <v>230</v>
      </c>
      <c r="BM245" s="217" t="s">
        <v>453</v>
      </c>
    </row>
    <row r="246" s="2" customFormat="1">
      <c r="A246" s="40"/>
      <c r="B246" s="41"/>
      <c r="C246" s="42"/>
      <c r="D246" s="219" t="s">
        <v>138</v>
      </c>
      <c r="E246" s="42"/>
      <c r="F246" s="220" t="s">
        <v>454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138</v>
      </c>
      <c r="AU246" s="19" t="s">
        <v>136</v>
      </c>
    </row>
    <row r="247" s="14" customFormat="1">
      <c r="A247" s="14"/>
      <c r="B247" s="235"/>
      <c r="C247" s="236"/>
      <c r="D247" s="226" t="s">
        <v>140</v>
      </c>
      <c r="E247" s="237" t="s">
        <v>19</v>
      </c>
      <c r="F247" s="238" t="s">
        <v>444</v>
      </c>
      <c r="G247" s="236"/>
      <c r="H247" s="239">
        <v>6.8600000000000003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140</v>
      </c>
      <c r="AU247" s="245" t="s">
        <v>136</v>
      </c>
      <c r="AV247" s="14" t="s">
        <v>136</v>
      </c>
      <c r="AW247" s="14" t="s">
        <v>33</v>
      </c>
      <c r="AX247" s="14" t="s">
        <v>80</v>
      </c>
      <c r="AY247" s="245" t="s">
        <v>128</v>
      </c>
    </row>
    <row r="248" s="2" customFormat="1" ht="16.5" customHeight="1">
      <c r="A248" s="40"/>
      <c r="B248" s="41"/>
      <c r="C248" s="206" t="s">
        <v>455</v>
      </c>
      <c r="D248" s="206" t="s">
        <v>130</v>
      </c>
      <c r="E248" s="207" t="s">
        <v>456</v>
      </c>
      <c r="F248" s="208" t="s">
        <v>457</v>
      </c>
      <c r="G248" s="209" t="s">
        <v>133</v>
      </c>
      <c r="H248" s="210">
        <v>20.93</v>
      </c>
      <c r="I248" s="211"/>
      <c r="J248" s="212">
        <f>ROUND(I248*H248,2)</f>
        <v>0</v>
      </c>
      <c r="K248" s="208" t="s">
        <v>134</v>
      </c>
      <c r="L248" s="46"/>
      <c r="M248" s="213" t="s">
        <v>19</v>
      </c>
      <c r="N248" s="214" t="s">
        <v>44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0.083169999999999994</v>
      </c>
      <c r="T248" s="216">
        <f>S248*H248</f>
        <v>1.7407480999999998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230</v>
      </c>
      <c r="AT248" s="217" t="s">
        <v>130</v>
      </c>
      <c r="AU248" s="217" t="s">
        <v>136</v>
      </c>
      <c r="AY248" s="19" t="s">
        <v>128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136</v>
      </c>
      <c r="BK248" s="218">
        <f>ROUND(I248*H248,2)</f>
        <v>0</v>
      </c>
      <c r="BL248" s="19" t="s">
        <v>230</v>
      </c>
      <c r="BM248" s="217" t="s">
        <v>458</v>
      </c>
    </row>
    <row r="249" s="2" customFormat="1">
      <c r="A249" s="40"/>
      <c r="B249" s="41"/>
      <c r="C249" s="42"/>
      <c r="D249" s="219" t="s">
        <v>138</v>
      </c>
      <c r="E249" s="42"/>
      <c r="F249" s="220" t="s">
        <v>459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138</v>
      </c>
      <c r="AU249" s="19" t="s">
        <v>136</v>
      </c>
    </row>
    <row r="250" s="14" customFormat="1">
      <c r="A250" s="14"/>
      <c r="B250" s="235"/>
      <c r="C250" s="236"/>
      <c r="D250" s="226" t="s">
        <v>140</v>
      </c>
      <c r="E250" s="237" t="s">
        <v>19</v>
      </c>
      <c r="F250" s="238" t="s">
        <v>460</v>
      </c>
      <c r="G250" s="236"/>
      <c r="H250" s="239">
        <v>20.93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140</v>
      </c>
      <c r="AU250" s="245" t="s">
        <v>136</v>
      </c>
      <c r="AV250" s="14" t="s">
        <v>136</v>
      </c>
      <c r="AW250" s="14" t="s">
        <v>33</v>
      </c>
      <c r="AX250" s="14" t="s">
        <v>80</v>
      </c>
      <c r="AY250" s="245" t="s">
        <v>128</v>
      </c>
    </row>
    <row r="251" s="2" customFormat="1" ht="24.15" customHeight="1">
      <c r="A251" s="40"/>
      <c r="B251" s="41"/>
      <c r="C251" s="206" t="s">
        <v>461</v>
      </c>
      <c r="D251" s="206" t="s">
        <v>130</v>
      </c>
      <c r="E251" s="207" t="s">
        <v>462</v>
      </c>
      <c r="F251" s="208" t="s">
        <v>463</v>
      </c>
      <c r="G251" s="209" t="s">
        <v>133</v>
      </c>
      <c r="H251" s="210">
        <v>6.8600000000000003</v>
      </c>
      <c r="I251" s="211"/>
      <c r="J251" s="212">
        <f>ROUND(I251*H251,2)</f>
        <v>0</v>
      </c>
      <c r="K251" s="208" t="s">
        <v>134</v>
      </c>
      <c r="L251" s="46"/>
      <c r="M251" s="213" t="s">
        <v>19</v>
      </c>
      <c r="N251" s="214" t="s">
        <v>44</v>
      </c>
      <c r="O251" s="86"/>
      <c r="P251" s="215">
        <f>O251*H251</f>
        <v>0</v>
      </c>
      <c r="Q251" s="215">
        <v>0.0090299999999999998</v>
      </c>
      <c r="R251" s="215">
        <f>Q251*H251</f>
        <v>0.061945800000000002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230</v>
      </c>
      <c r="AT251" s="217" t="s">
        <v>130</v>
      </c>
      <c r="AU251" s="217" t="s">
        <v>136</v>
      </c>
      <c r="AY251" s="19" t="s">
        <v>128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136</v>
      </c>
      <c r="BK251" s="218">
        <f>ROUND(I251*H251,2)</f>
        <v>0</v>
      </c>
      <c r="BL251" s="19" t="s">
        <v>230</v>
      </c>
      <c r="BM251" s="217" t="s">
        <v>464</v>
      </c>
    </row>
    <row r="252" s="2" customFormat="1">
      <c r="A252" s="40"/>
      <c r="B252" s="41"/>
      <c r="C252" s="42"/>
      <c r="D252" s="219" t="s">
        <v>138</v>
      </c>
      <c r="E252" s="42"/>
      <c r="F252" s="220" t="s">
        <v>465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138</v>
      </c>
      <c r="AU252" s="19" t="s">
        <v>136</v>
      </c>
    </row>
    <row r="253" s="14" customFormat="1">
      <c r="A253" s="14"/>
      <c r="B253" s="235"/>
      <c r="C253" s="236"/>
      <c r="D253" s="226" t="s">
        <v>140</v>
      </c>
      <c r="E253" s="237" t="s">
        <v>19</v>
      </c>
      <c r="F253" s="238" t="s">
        <v>444</v>
      </c>
      <c r="G253" s="236"/>
      <c r="H253" s="239">
        <v>6.8600000000000003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140</v>
      </c>
      <c r="AU253" s="245" t="s">
        <v>136</v>
      </c>
      <c r="AV253" s="14" t="s">
        <v>136</v>
      </c>
      <c r="AW253" s="14" t="s">
        <v>33</v>
      </c>
      <c r="AX253" s="14" t="s">
        <v>80</v>
      </c>
      <c r="AY253" s="245" t="s">
        <v>128</v>
      </c>
    </row>
    <row r="254" s="2" customFormat="1" ht="16.5" customHeight="1">
      <c r="A254" s="40"/>
      <c r="B254" s="41"/>
      <c r="C254" s="246" t="s">
        <v>466</v>
      </c>
      <c r="D254" s="246" t="s">
        <v>189</v>
      </c>
      <c r="E254" s="247" t="s">
        <v>467</v>
      </c>
      <c r="F254" s="248" t="s">
        <v>468</v>
      </c>
      <c r="G254" s="249" t="s">
        <v>133</v>
      </c>
      <c r="H254" s="250">
        <v>7.8890000000000002</v>
      </c>
      <c r="I254" s="251"/>
      <c r="J254" s="252">
        <f>ROUND(I254*H254,2)</f>
        <v>0</v>
      </c>
      <c r="K254" s="248" t="s">
        <v>134</v>
      </c>
      <c r="L254" s="253"/>
      <c r="M254" s="254" t="s">
        <v>19</v>
      </c>
      <c r="N254" s="255" t="s">
        <v>44</v>
      </c>
      <c r="O254" s="86"/>
      <c r="P254" s="215">
        <f>O254*H254</f>
        <v>0</v>
      </c>
      <c r="Q254" s="215">
        <v>0.021999999999999999</v>
      </c>
      <c r="R254" s="215">
        <f>Q254*H254</f>
        <v>0.17355799999999999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326</v>
      </c>
      <c r="AT254" s="217" t="s">
        <v>189</v>
      </c>
      <c r="AU254" s="217" t="s">
        <v>136</v>
      </c>
      <c r="AY254" s="19" t="s">
        <v>128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136</v>
      </c>
      <c r="BK254" s="218">
        <f>ROUND(I254*H254,2)</f>
        <v>0</v>
      </c>
      <c r="BL254" s="19" t="s">
        <v>230</v>
      </c>
      <c r="BM254" s="217" t="s">
        <v>469</v>
      </c>
    </row>
    <row r="255" s="14" customFormat="1">
      <c r="A255" s="14"/>
      <c r="B255" s="235"/>
      <c r="C255" s="236"/>
      <c r="D255" s="226" t="s">
        <v>140</v>
      </c>
      <c r="E255" s="236"/>
      <c r="F255" s="238" t="s">
        <v>470</v>
      </c>
      <c r="G255" s="236"/>
      <c r="H255" s="239">
        <v>7.8890000000000002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140</v>
      </c>
      <c r="AU255" s="245" t="s">
        <v>136</v>
      </c>
      <c r="AV255" s="14" t="s">
        <v>136</v>
      </c>
      <c r="AW255" s="14" t="s">
        <v>4</v>
      </c>
      <c r="AX255" s="14" t="s">
        <v>80</v>
      </c>
      <c r="AY255" s="245" t="s">
        <v>128</v>
      </c>
    </row>
    <row r="256" s="2" customFormat="1" ht="16.5" customHeight="1">
      <c r="A256" s="40"/>
      <c r="B256" s="41"/>
      <c r="C256" s="206" t="s">
        <v>471</v>
      </c>
      <c r="D256" s="206" t="s">
        <v>130</v>
      </c>
      <c r="E256" s="207" t="s">
        <v>472</v>
      </c>
      <c r="F256" s="208" t="s">
        <v>473</v>
      </c>
      <c r="G256" s="209" t="s">
        <v>133</v>
      </c>
      <c r="H256" s="210">
        <v>6.8600000000000003</v>
      </c>
      <c r="I256" s="211"/>
      <c r="J256" s="212">
        <f>ROUND(I256*H256,2)</f>
        <v>0</v>
      </c>
      <c r="K256" s="208" t="s">
        <v>134</v>
      </c>
      <c r="L256" s="46"/>
      <c r="M256" s="213" t="s">
        <v>19</v>
      </c>
      <c r="N256" s="214" t="s">
        <v>44</v>
      </c>
      <c r="O256" s="86"/>
      <c r="P256" s="215">
        <f>O256*H256</f>
        <v>0</v>
      </c>
      <c r="Q256" s="215">
        <v>0.0015</v>
      </c>
      <c r="R256" s="215">
        <f>Q256*H256</f>
        <v>0.010290000000000001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230</v>
      </c>
      <c r="AT256" s="217" t="s">
        <v>130</v>
      </c>
      <c r="AU256" s="217" t="s">
        <v>136</v>
      </c>
      <c r="AY256" s="19" t="s">
        <v>128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136</v>
      </c>
      <c r="BK256" s="218">
        <f>ROUND(I256*H256,2)</f>
        <v>0</v>
      </c>
      <c r="BL256" s="19" t="s">
        <v>230</v>
      </c>
      <c r="BM256" s="217" t="s">
        <v>474</v>
      </c>
    </row>
    <row r="257" s="2" customFormat="1">
      <c r="A257" s="40"/>
      <c r="B257" s="41"/>
      <c r="C257" s="42"/>
      <c r="D257" s="219" t="s">
        <v>138</v>
      </c>
      <c r="E257" s="42"/>
      <c r="F257" s="220" t="s">
        <v>475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138</v>
      </c>
      <c r="AU257" s="19" t="s">
        <v>136</v>
      </c>
    </row>
    <row r="258" s="14" customFormat="1">
      <c r="A258" s="14"/>
      <c r="B258" s="235"/>
      <c r="C258" s="236"/>
      <c r="D258" s="226" t="s">
        <v>140</v>
      </c>
      <c r="E258" s="237" t="s">
        <v>19</v>
      </c>
      <c r="F258" s="238" t="s">
        <v>444</v>
      </c>
      <c r="G258" s="236"/>
      <c r="H258" s="239">
        <v>6.8600000000000003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140</v>
      </c>
      <c r="AU258" s="245" t="s">
        <v>136</v>
      </c>
      <c r="AV258" s="14" t="s">
        <v>136</v>
      </c>
      <c r="AW258" s="14" t="s">
        <v>33</v>
      </c>
      <c r="AX258" s="14" t="s">
        <v>80</v>
      </c>
      <c r="AY258" s="245" t="s">
        <v>128</v>
      </c>
    </row>
    <row r="259" s="2" customFormat="1" ht="24.15" customHeight="1">
      <c r="A259" s="40"/>
      <c r="B259" s="41"/>
      <c r="C259" s="206" t="s">
        <v>476</v>
      </c>
      <c r="D259" s="206" t="s">
        <v>130</v>
      </c>
      <c r="E259" s="207" t="s">
        <v>477</v>
      </c>
      <c r="F259" s="208" t="s">
        <v>478</v>
      </c>
      <c r="G259" s="209" t="s">
        <v>176</v>
      </c>
      <c r="H259" s="210">
        <v>0.29999999999999999</v>
      </c>
      <c r="I259" s="211"/>
      <c r="J259" s="212">
        <f>ROUND(I259*H259,2)</f>
        <v>0</v>
      </c>
      <c r="K259" s="208" t="s">
        <v>134</v>
      </c>
      <c r="L259" s="46"/>
      <c r="M259" s="213" t="s">
        <v>19</v>
      </c>
      <c r="N259" s="214" t="s">
        <v>44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230</v>
      </c>
      <c r="AT259" s="217" t="s">
        <v>130</v>
      </c>
      <c r="AU259" s="217" t="s">
        <v>136</v>
      </c>
      <c r="AY259" s="19" t="s">
        <v>128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136</v>
      </c>
      <c r="BK259" s="218">
        <f>ROUND(I259*H259,2)</f>
        <v>0</v>
      </c>
      <c r="BL259" s="19" t="s">
        <v>230</v>
      </c>
      <c r="BM259" s="217" t="s">
        <v>479</v>
      </c>
    </row>
    <row r="260" s="2" customFormat="1">
      <c r="A260" s="40"/>
      <c r="B260" s="41"/>
      <c r="C260" s="42"/>
      <c r="D260" s="219" t="s">
        <v>138</v>
      </c>
      <c r="E260" s="42"/>
      <c r="F260" s="220" t="s">
        <v>480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138</v>
      </c>
      <c r="AU260" s="19" t="s">
        <v>136</v>
      </c>
    </row>
    <row r="261" s="12" customFormat="1" ht="22.8" customHeight="1">
      <c r="A261" s="12"/>
      <c r="B261" s="190"/>
      <c r="C261" s="191"/>
      <c r="D261" s="192" t="s">
        <v>71</v>
      </c>
      <c r="E261" s="204" t="s">
        <v>481</v>
      </c>
      <c r="F261" s="204" t="s">
        <v>482</v>
      </c>
      <c r="G261" s="191"/>
      <c r="H261" s="191"/>
      <c r="I261" s="194"/>
      <c r="J261" s="205">
        <f>BK261</f>
        <v>0</v>
      </c>
      <c r="K261" s="191"/>
      <c r="L261" s="196"/>
      <c r="M261" s="197"/>
      <c r="N261" s="198"/>
      <c r="O261" s="198"/>
      <c r="P261" s="199">
        <f>SUM(P262:P284)</f>
        <v>0</v>
      </c>
      <c r="Q261" s="198"/>
      <c r="R261" s="199">
        <f>SUM(R262:R284)</f>
        <v>0.38120559999999998</v>
      </c>
      <c r="S261" s="198"/>
      <c r="T261" s="200">
        <f>SUM(T262:T284)</f>
        <v>0.065909999999999996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1" t="s">
        <v>136</v>
      </c>
      <c r="AT261" s="202" t="s">
        <v>71</v>
      </c>
      <c r="AU261" s="202" t="s">
        <v>80</v>
      </c>
      <c r="AY261" s="201" t="s">
        <v>128</v>
      </c>
      <c r="BK261" s="203">
        <f>SUM(BK262:BK284)</f>
        <v>0</v>
      </c>
    </row>
    <row r="262" s="2" customFormat="1" ht="16.5" customHeight="1">
      <c r="A262" s="40"/>
      <c r="B262" s="41"/>
      <c r="C262" s="206" t="s">
        <v>483</v>
      </c>
      <c r="D262" s="206" t="s">
        <v>130</v>
      </c>
      <c r="E262" s="207" t="s">
        <v>484</v>
      </c>
      <c r="F262" s="208" t="s">
        <v>485</v>
      </c>
      <c r="G262" s="209" t="s">
        <v>133</v>
      </c>
      <c r="H262" s="210">
        <v>32.390000000000001</v>
      </c>
      <c r="I262" s="211"/>
      <c r="J262" s="212">
        <f>ROUND(I262*H262,2)</f>
        <v>0</v>
      </c>
      <c r="K262" s="208" t="s">
        <v>134</v>
      </c>
      <c r="L262" s="46"/>
      <c r="M262" s="213" t="s">
        <v>19</v>
      </c>
      <c r="N262" s="214" t="s">
        <v>44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230</v>
      </c>
      <c r="AT262" s="217" t="s">
        <v>130</v>
      </c>
      <c r="AU262" s="217" t="s">
        <v>136</v>
      </c>
      <c r="AY262" s="19" t="s">
        <v>128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136</v>
      </c>
      <c r="BK262" s="218">
        <f>ROUND(I262*H262,2)</f>
        <v>0</v>
      </c>
      <c r="BL262" s="19" t="s">
        <v>230</v>
      </c>
      <c r="BM262" s="217" t="s">
        <v>486</v>
      </c>
    </row>
    <row r="263" s="2" customFormat="1">
      <c r="A263" s="40"/>
      <c r="B263" s="41"/>
      <c r="C263" s="42"/>
      <c r="D263" s="219" t="s">
        <v>138</v>
      </c>
      <c r="E263" s="42"/>
      <c r="F263" s="220" t="s">
        <v>487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138</v>
      </c>
      <c r="AU263" s="19" t="s">
        <v>136</v>
      </c>
    </row>
    <row r="264" s="14" customFormat="1">
      <c r="A264" s="14"/>
      <c r="B264" s="235"/>
      <c r="C264" s="236"/>
      <c r="D264" s="226" t="s">
        <v>140</v>
      </c>
      <c r="E264" s="237" t="s">
        <v>19</v>
      </c>
      <c r="F264" s="238" t="s">
        <v>488</v>
      </c>
      <c r="G264" s="236"/>
      <c r="H264" s="239">
        <v>32.390000000000001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140</v>
      </c>
      <c r="AU264" s="245" t="s">
        <v>136</v>
      </c>
      <c r="AV264" s="14" t="s">
        <v>136</v>
      </c>
      <c r="AW264" s="14" t="s">
        <v>33</v>
      </c>
      <c r="AX264" s="14" t="s">
        <v>80</v>
      </c>
      <c r="AY264" s="245" t="s">
        <v>128</v>
      </c>
    </row>
    <row r="265" s="2" customFormat="1" ht="16.5" customHeight="1">
      <c r="A265" s="40"/>
      <c r="B265" s="41"/>
      <c r="C265" s="206" t="s">
        <v>489</v>
      </c>
      <c r="D265" s="206" t="s">
        <v>130</v>
      </c>
      <c r="E265" s="207" t="s">
        <v>490</v>
      </c>
      <c r="F265" s="208" t="s">
        <v>491</v>
      </c>
      <c r="G265" s="209" t="s">
        <v>133</v>
      </c>
      <c r="H265" s="210">
        <v>32.390000000000001</v>
      </c>
      <c r="I265" s="211"/>
      <c r="J265" s="212">
        <f>ROUND(I265*H265,2)</f>
        <v>0</v>
      </c>
      <c r="K265" s="208" t="s">
        <v>134</v>
      </c>
      <c r="L265" s="46"/>
      <c r="M265" s="213" t="s">
        <v>19</v>
      </c>
      <c r="N265" s="214" t="s">
        <v>44</v>
      </c>
      <c r="O265" s="86"/>
      <c r="P265" s="215">
        <f>O265*H265</f>
        <v>0</v>
      </c>
      <c r="Q265" s="215">
        <v>3.0000000000000001E-05</v>
      </c>
      <c r="R265" s="215">
        <f>Q265*H265</f>
        <v>0.00097170000000000004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230</v>
      </c>
      <c r="AT265" s="217" t="s">
        <v>130</v>
      </c>
      <c r="AU265" s="217" t="s">
        <v>136</v>
      </c>
      <c r="AY265" s="19" t="s">
        <v>128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136</v>
      </c>
      <c r="BK265" s="218">
        <f>ROUND(I265*H265,2)</f>
        <v>0</v>
      </c>
      <c r="BL265" s="19" t="s">
        <v>230</v>
      </c>
      <c r="BM265" s="217" t="s">
        <v>492</v>
      </c>
    </row>
    <row r="266" s="2" customFormat="1">
      <c r="A266" s="40"/>
      <c r="B266" s="41"/>
      <c r="C266" s="42"/>
      <c r="D266" s="219" t="s">
        <v>138</v>
      </c>
      <c r="E266" s="42"/>
      <c r="F266" s="220" t="s">
        <v>493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138</v>
      </c>
      <c r="AU266" s="19" t="s">
        <v>136</v>
      </c>
    </row>
    <row r="267" s="14" customFormat="1">
      <c r="A267" s="14"/>
      <c r="B267" s="235"/>
      <c r="C267" s="236"/>
      <c r="D267" s="226" t="s">
        <v>140</v>
      </c>
      <c r="E267" s="237" t="s">
        <v>19</v>
      </c>
      <c r="F267" s="238" t="s">
        <v>488</v>
      </c>
      <c r="G267" s="236"/>
      <c r="H267" s="239">
        <v>32.390000000000001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140</v>
      </c>
      <c r="AU267" s="245" t="s">
        <v>136</v>
      </c>
      <c r="AV267" s="14" t="s">
        <v>136</v>
      </c>
      <c r="AW267" s="14" t="s">
        <v>33</v>
      </c>
      <c r="AX267" s="14" t="s">
        <v>80</v>
      </c>
      <c r="AY267" s="245" t="s">
        <v>128</v>
      </c>
    </row>
    <row r="268" s="2" customFormat="1" ht="24.15" customHeight="1">
      <c r="A268" s="40"/>
      <c r="B268" s="41"/>
      <c r="C268" s="206" t="s">
        <v>494</v>
      </c>
      <c r="D268" s="206" t="s">
        <v>130</v>
      </c>
      <c r="E268" s="207" t="s">
        <v>495</v>
      </c>
      <c r="F268" s="208" t="s">
        <v>496</v>
      </c>
      <c r="G268" s="209" t="s">
        <v>133</v>
      </c>
      <c r="H268" s="210">
        <v>32.390000000000001</v>
      </c>
      <c r="I268" s="211"/>
      <c r="J268" s="212">
        <f>ROUND(I268*H268,2)</f>
        <v>0</v>
      </c>
      <c r="K268" s="208" t="s">
        <v>134</v>
      </c>
      <c r="L268" s="46"/>
      <c r="M268" s="213" t="s">
        <v>19</v>
      </c>
      <c r="N268" s="214" t="s">
        <v>44</v>
      </c>
      <c r="O268" s="86"/>
      <c r="P268" s="215">
        <f>O268*H268</f>
        <v>0</v>
      </c>
      <c r="Q268" s="215">
        <v>0.0075799999999999999</v>
      </c>
      <c r="R268" s="215">
        <f>Q268*H268</f>
        <v>0.24551619999999999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230</v>
      </c>
      <c r="AT268" s="217" t="s">
        <v>130</v>
      </c>
      <c r="AU268" s="217" t="s">
        <v>136</v>
      </c>
      <c r="AY268" s="19" t="s">
        <v>128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136</v>
      </c>
      <c r="BK268" s="218">
        <f>ROUND(I268*H268,2)</f>
        <v>0</v>
      </c>
      <c r="BL268" s="19" t="s">
        <v>230</v>
      </c>
      <c r="BM268" s="217" t="s">
        <v>497</v>
      </c>
    </row>
    <row r="269" s="2" customFormat="1">
      <c r="A269" s="40"/>
      <c r="B269" s="41"/>
      <c r="C269" s="42"/>
      <c r="D269" s="219" t="s">
        <v>138</v>
      </c>
      <c r="E269" s="42"/>
      <c r="F269" s="220" t="s">
        <v>498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138</v>
      </c>
      <c r="AU269" s="19" t="s">
        <v>136</v>
      </c>
    </row>
    <row r="270" s="14" customFormat="1">
      <c r="A270" s="14"/>
      <c r="B270" s="235"/>
      <c r="C270" s="236"/>
      <c r="D270" s="226" t="s">
        <v>140</v>
      </c>
      <c r="E270" s="237" t="s">
        <v>19</v>
      </c>
      <c r="F270" s="238" t="s">
        <v>488</v>
      </c>
      <c r="G270" s="236"/>
      <c r="H270" s="239">
        <v>32.390000000000001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140</v>
      </c>
      <c r="AU270" s="245" t="s">
        <v>136</v>
      </c>
      <c r="AV270" s="14" t="s">
        <v>136</v>
      </c>
      <c r="AW270" s="14" t="s">
        <v>33</v>
      </c>
      <c r="AX270" s="14" t="s">
        <v>80</v>
      </c>
      <c r="AY270" s="245" t="s">
        <v>128</v>
      </c>
    </row>
    <row r="271" s="2" customFormat="1" ht="16.5" customHeight="1">
      <c r="A271" s="40"/>
      <c r="B271" s="41"/>
      <c r="C271" s="206" t="s">
        <v>499</v>
      </c>
      <c r="D271" s="206" t="s">
        <v>130</v>
      </c>
      <c r="E271" s="207" t="s">
        <v>500</v>
      </c>
      <c r="F271" s="208" t="s">
        <v>501</v>
      </c>
      <c r="G271" s="209" t="s">
        <v>133</v>
      </c>
      <c r="H271" s="210">
        <v>21.969999999999999</v>
      </c>
      <c r="I271" s="211"/>
      <c r="J271" s="212">
        <f>ROUND(I271*H271,2)</f>
        <v>0</v>
      </c>
      <c r="K271" s="208" t="s">
        <v>134</v>
      </c>
      <c r="L271" s="46"/>
      <c r="M271" s="213" t="s">
        <v>19</v>
      </c>
      <c r="N271" s="214" t="s">
        <v>44</v>
      </c>
      <c r="O271" s="86"/>
      <c r="P271" s="215">
        <f>O271*H271</f>
        <v>0</v>
      </c>
      <c r="Q271" s="215">
        <v>0</v>
      </c>
      <c r="R271" s="215">
        <f>Q271*H271</f>
        <v>0</v>
      </c>
      <c r="S271" s="215">
        <v>0.0030000000000000001</v>
      </c>
      <c r="T271" s="216">
        <f>S271*H271</f>
        <v>0.065909999999999996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230</v>
      </c>
      <c r="AT271" s="217" t="s">
        <v>130</v>
      </c>
      <c r="AU271" s="217" t="s">
        <v>136</v>
      </c>
      <c r="AY271" s="19" t="s">
        <v>128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136</v>
      </c>
      <c r="BK271" s="218">
        <f>ROUND(I271*H271,2)</f>
        <v>0</v>
      </c>
      <c r="BL271" s="19" t="s">
        <v>230</v>
      </c>
      <c r="BM271" s="217" t="s">
        <v>502</v>
      </c>
    </row>
    <row r="272" s="2" customFormat="1">
      <c r="A272" s="40"/>
      <c r="B272" s="41"/>
      <c r="C272" s="42"/>
      <c r="D272" s="219" t="s">
        <v>138</v>
      </c>
      <c r="E272" s="42"/>
      <c r="F272" s="220" t="s">
        <v>503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138</v>
      </c>
      <c r="AU272" s="19" t="s">
        <v>136</v>
      </c>
    </row>
    <row r="273" s="14" customFormat="1">
      <c r="A273" s="14"/>
      <c r="B273" s="235"/>
      <c r="C273" s="236"/>
      <c r="D273" s="226" t="s">
        <v>140</v>
      </c>
      <c r="E273" s="237" t="s">
        <v>19</v>
      </c>
      <c r="F273" s="238" t="s">
        <v>504</v>
      </c>
      <c r="G273" s="236"/>
      <c r="H273" s="239">
        <v>21.969999999999999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140</v>
      </c>
      <c r="AU273" s="245" t="s">
        <v>136</v>
      </c>
      <c r="AV273" s="14" t="s">
        <v>136</v>
      </c>
      <c r="AW273" s="14" t="s">
        <v>33</v>
      </c>
      <c r="AX273" s="14" t="s">
        <v>80</v>
      </c>
      <c r="AY273" s="245" t="s">
        <v>128</v>
      </c>
    </row>
    <row r="274" s="2" customFormat="1" ht="16.5" customHeight="1">
      <c r="A274" s="40"/>
      <c r="B274" s="41"/>
      <c r="C274" s="206" t="s">
        <v>505</v>
      </c>
      <c r="D274" s="206" t="s">
        <v>130</v>
      </c>
      <c r="E274" s="207" t="s">
        <v>506</v>
      </c>
      <c r="F274" s="208" t="s">
        <v>507</v>
      </c>
      <c r="G274" s="209" t="s">
        <v>133</v>
      </c>
      <c r="H274" s="210">
        <v>32.390000000000001</v>
      </c>
      <c r="I274" s="211"/>
      <c r="J274" s="212">
        <f>ROUND(I274*H274,2)</f>
        <v>0</v>
      </c>
      <c r="K274" s="208" t="s">
        <v>134</v>
      </c>
      <c r="L274" s="46"/>
      <c r="M274" s="213" t="s">
        <v>19</v>
      </c>
      <c r="N274" s="214" t="s">
        <v>44</v>
      </c>
      <c r="O274" s="86"/>
      <c r="P274" s="215">
        <f>O274*H274</f>
        <v>0</v>
      </c>
      <c r="Q274" s="215">
        <v>0.00029999999999999997</v>
      </c>
      <c r="R274" s="215">
        <f>Q274*H274</f>
        <v>0.0097169999999999999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230</v>
      </c>
      <c r="AT274" s="217" t="s">
        <v>130</v>
      </c>
      <c r="AU274" s="217" t="s">
        <v>136</v>
      </c>
      <c r="AY274" s="19" t="s">
        <v>128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136</v>
      </c>
      <c r="BK274" s="218">
        <f>ROUND(I274*H274,2)</f>
        <v>0</v>
      </c>
      <c r="BL274" s="19" t="s">
        <v>230</v>
      </c>
      <c r="BM274" s="217" t="s">
        <v>508</v>
      </c>
    </row>
    <row r="275" s="2" customFormat="1">
      <c r="A275" s="40"/>
      <c r="B275" s="41"/>
      <c r="C275" s="42"/>
      <c r="D275" s="219" t="s">
        <v>138</v>
      </c>
      <c r="E275" s="42"/>
      <c r="F275" s="220" t="s">
        <v>509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138</v>
      </c>
      <c r="AU275" s="19" t="s">
        <v>136</v>
      </c>
    </row>
    <row r="276" s="14" customFormat="1">
      <c r="A276" s="14"/>
      <c r="B276" s="235"/>
      <c r="C276" s="236"/>
      <c r="D276" s="226" t="s">
        <v>140</v>
      </c>
      <c r="E276" s="237" t="s">
        <v>19</v>
      </c>
      <c r="F276" s="238" t="s">
        <v>488</v>
      </c>
      <c r="G276" s="236"/>
      <c r="H276" s="239">
        <v>32.390000000000001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140</v>
      </c>
      <c r="AU276" s="245" t="s">
        <v>136</v>
      </c>
      <c r="AV276" s="14" t="s">
        <v>136</v>
      </c>
      <c r="AW276" s="14" t="s">
        <v>33</v>
      </c>
      <c r="AX276" s="14" t="s">
        <v>80</v>
      </c>
      <c r="AY276" s="245" t="s">
        <v>128</v>
      </c>
    </row>
    <row r="277" s="2" customFormat="1" ht="24.15" customHeight="1">
      <c r="A277" s="40"/>
      <c r="B277" s="41"/>
      <c r="C277" s="246" t="s">
        <v>510</v>
      </c>
      <c r="D277" s="246" t="s">
        <v>189</v>
      </c>
      <c r="E277" s="247" t="s">
        <v>511</v>
      </c>
      <c r="F277" s="248" t="s">
        <v>512</v>
      </c>
      <c r="G277" s="249" t="s">
        <v>133</v>
      </c>
      <c r="H277" s="250">
        <v>35.628999999999998</v>
      </c>
      <c r="I277" s="251"/>
      <c r="J277" s="252">
        <f>ROUND(I277*H277,2)</f>
        <v>0</v>
      </c>
      <c r="K277" s="248" t="s">
        <v>134</v>
      </c>
      <c r="L277" s="253"/>
      <c r="M277" s="254" t="s">
        <v>19</v>
      </c>
      <c r="N277" s="255" t="s">
        <v>44</v>
      </c>
      <c r="O277" s="86"/>
      <c r="P277" s="215">
        <f>O277*H277</f>
        <v>0</v>
      </c>
      <c r="Q277" s="215">
        <v>0.0032000000000000002</v>
      </c>
      <c r="R277" s="215">
        <f>Q277*H277</f>
        <v>0.1140128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326</v>
      </c>
      <c r="AT277" s="217" t="s">
        <v>189</v>
      </c>
      <c r="AU277" s="217" t="s">
        <v>136</v>
      </c>
      <c r="AY277" s="19" t="s">
        <v>128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136</v>
      </c>
      <c r="BK277" s="218">
        <f>ROUND(I277*H277,2)</f>
        <v>0</v>
      </c>
      <c r="BL277" s="19" t="s">
        <v>230</v>
      </c>
      <c r="BM277" s="217" t="s">
        <v>513</v>
      </c>
    </row>
    <row r="278" s="14" customFormat="1">
      <c r="A278" s="14"/>
      <c r="B278" s="235"/>
      <c r="C278" s="236"/>
      <c r="D278" s="226" t="s">
        <v>140</v>
      </c>
      <c r="E278" s="236"/>
      <c r="F278" s="238" t="s">
        <v>514</v>
      </c>
      <c r="G278" s="236"/>
      <c r="H278" s="239">
        <v>35.628999999999998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140</v>
      </c>
      <c r="AU278" s="245" t="s">
        <v>136</v>
      </c>
      <c r="AV278" s="14" t="s">
        <v>136</v>
      </c>
      <c r="AW278" s="14" t="s">
        <v>4</v>
      </c>
      <c r="AX278" s="14" t="s">
        <v>80</v>
      </c>
      <c r="AY278" s="245" t="s">
        <v>128</v>
      </c>
    </row>
    <row r="279" s="2" customFormat="1" ht="16.5" customHeight="1">
      <c r="A279" s="40"/>
      <c r="B279" s="41"/>
      <c r="C279" s="206" t="s">
        <v>515</v>
      </c>
      <c r="D279" s="206" t="s">
        <v>130</v>
      </c>
      <c r="E279" s="207" t="s">
        <v>516</v>
      </c>
      <c r="F279" s="208" t="s">
        <v>517</v>
      </c>
      <c r="G279" s="209" t="s">
        <v>264</v>
      </c>
      <c r="H279" s="210">
        <v>38.5</v>
      </c>
      <c r="I279" s="211"/>
      <c r="J279" s="212">
        <f>ROUND(I279*H279,2)</f>
        <v>0</v>
      </c>
      <c r="K279" s="208" t="s">
        <v>134</v>
      </c>
      <c r="L279" s="46"/>
      <c r="M279" s="213" t="s">
        <v>19</v>
      </c>
      <c r="N279" s="214" t="s">
        <v>44</v>
      </c>
      <c r="O279" s="86"/>
      <c r="P279" s="215">
        <f>O279*H279</f>
        <v>0</v>
      </c>
      <c r="Q279" s="215">
        <v>1.0000000000000001E-05</v>
      </c>
      <c r="R279" s="215">
        <f>Q279*H279</f>
        <v>0.00038500000000000003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230</v>
      </c>
      <c r="AT279" s="217" t="s">
        <v>130</v>
      </c>
      <c r="AU279" s="217" t="s">
        <v>136</v>
      </c>
      <c r="AY279" s="19" t="s">
        <v>128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136</v>
      </c>
      <c r="BK279" s="218">
        <f>ROUND(I279*H279,2)</f>
        <v>0</v>
      </c>
      <c r="BL279" s="19" t="s">
        <v>230</v>
      </c>
      <c r="BM279" s="217" t="s">
        <v>518</v>
      </c>
    </row>
    <row r="280" s="2" customFormat="1">
      <c r="A280" s="40"/>
      <c r="B280" s="41"/>
      <c r="C280" s="42"/>
      <c r="D280" s="219" t="s">
        <v>138</v>
      </c>
      <c r="E280" s="42"/>
      <c r="F280" s="220" t="s">
        <v>519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138</v>
      </c>
      <c r="AU280" s="19" t="s">
        <v>136</v>
      </c>
    </row>
    <row r="281" s="2" customFormat="1" ht="16.5" customHeight="1">
      <c r="A281" s="40"/>
      <c r="B281" s="41"/>
      <c r="C281" s="246" t="s">
        <v>520</v>
      </c>
      <c r="D281" s="246" t="s">
        <v>189</v>
      </c>
      <c r="E281" s="247" t="s">
        <v>521</v>
      </c>
      <c r="F281" s="248" t="s">
        <v>522</v>
      </c>
      <c r="G281" s="249" t="s">
        <v>264</v>
      </c>
      <c r="H281" s="250">
        <v>39.270000000000003</v>
      </c>
      <c r="I281" s="251"/>
      <c r="J281" s="252">
        <f>ROUND(I281*H281,2)</f>
        <v>0</v>
      </c>
      <c r="K281" s="248" t="s">
        <v>134</v>
      </c>
      <c r="L281" s="253"/>
      <c r="M281" s="254" t="s">
        <v>19</v>
      </c>
      <c r="N281" s="255" t="s">
        <v>44</v>
      </c>
      <c r="O281" s="86"/>
      <c r="P281" s="215">
        <f>O281*H281</f>
        <v>0</v>
      </c>
      <c r="Q281" s="215">
        <v>0.00027</v>
      </c>
      <c r="R281" s="215">
        <f>Q281*H281</f>
        <v>0.0106029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326</v>
      </c>
      <c r="AT281" s="217" t="s">
        <v>189</v>
      </c>
      <c r="AU281" s="217" t="s">
        <v>136</v>
      </c>
      <c r="AY281" s="19" t="s">
        <v>128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136</v>
      </c>
      <c r="BK281" s="218">
        <f>ROUND(I281*H281,2)</f>
        <v>0</v>
      </c>
      <c r="BL281" s="19" t="s">
        <v>230</v>
      </c>
      <c r="BM281" s="217" t="s">
        <v>523</v>
      </c>
    </row>
    <row r="282" s="14" customFormat="1">
      <c r="A282" s="14"/>
      <c r="B282" s="235"/>
      <c r="C282" s="236"/>
      <c r="D282" s="226" t="s">
        <v>140</v>
      </c>
      <c r="E282" s="236"/>
      <c r="F282" s="238" t="s">
        <v>524</v>
      </c>
      <c r="G282" s="236"/>
      <c r="H282" s="239">
        <v>39.270000000000003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140</v>
      </c>
      <c r="AU282" s="245" t="s">
        <v>136</v>
      </c>
      <c r="AV282" s="14" t="s">
        <v>136</v>
      </c>
      <c r="AW282" s="14" t="s">
        <v>4</v>
      </c>
      <c r="AX282" s="14" t="s">
        <v>80</v>
      </c>
      <c r="AY282" s="245" t="s">
        <v>128</v>
      </c>
    </row>
    <row r="283" s="2" customFormat="1" ht="24.15" customHeight="1">
      <c r="A283" s="40"/>
      <c r="B283" s="41"/>
      <c r="C283" s="206" t="s">
        <v>525</v>
      </c>
      <c r="D283" s="206" t="s">
        <v>130</v>
      </c>
      <c r="E283" s="207" t="s">
        <v>526</v>
      </c>
      <c r="F283" s="208" t="s">
        <v>527</v>
      </c>
      <c r="G283" s="209" t="s">
        <v>176</v>
      </c>
      <c r="H283" s="210">
        <v>0.38100000000000001</v>
      </c>
      <c r="I283" s="211"/>
      <c r="J283" s="212">
        <f>ROUND(I283*H283,2)</f>
        <v>0</v>
      </c>
      <c r="K283" s="208" t="s">
        <v>134</v>
      </c>
      <c r="L283" s="46"/>
      <c r="M283" s="213" t="s">
        <v>19</v>
      </c>
      <c r="N283" s="214" t="s">
        <v>44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230</v>
      </c>
      <c r="AT283" s="217" t="s">
        <v>130</v>
      </c>
      <c r="AU283" s="217" t="s">
        <v>136</v>
      </c>
      <c r="AY283" s="19" t="s">
        <v>128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136</v>
      </c>
      <c r="BK283" s="218">
        <f>ROUND(I283*H283,2)</f>
        <v>0</v>
      </c>
      <c r="BL283" s="19" t="s">
        <v>230</v>
      </c>
      <c r="BM283" s="217" t="s">
        <v>528</v>
      </c>
    </row>
    <row r="284" s="2" customFormat="1">
      <c r="A284" s="40"/>
      <c r="B284" s="41"/>
      <c r="C284" s="42"/>
      <c r="D284" s="219" t="s">
        <v>138</v>
      </c>
      <c r="E284" s="42"/>
      <c r="F284" s="220" t="s">
        <v>529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138</v>
      </c>
      <c r="AU284" s="19" t="s">
        <v>136</v>
      </c>
    </row>
    <row r="285" s="12" customFormat="1" ht="22.8" customHeight="1">
      <c r="A285" s="12"/>
      <c r="B285" s="190"/>
      <c r="C285" s="191"/>
      <c r="D285" s="192" t="s">
        <v>71</v>
      </c>
      <c r="E285" s="204" t="s">
        <v>530</v>
      </c>
      <c r="F285" s="204" t="s">
        <v>531</v>
      </c>
      <c r="G285" s="191"/>
      <c r="H285" s="191"/>
      <c r="I285" s="194"/>
      <c r="J285" s="205">
        <f>BK285</f>
        <v>0</v>
      </c>
      <c r="K285" s="191"/>
      <c r="L285" s="196"/>
      <c r="M285" s="197"/>
      <c r="N285" s="198"/>
      <c r="O285" s="198"/>
      <c r="P285" s="199">
        <f>SUM(P286:P309)</f>
        <v>0</v>
      </c>
      <c r="Q285" s="198"/>
      <c r="R285" s="199">
        <f>SUM(R286:R309)</f>
        <v>1.0855611000000001</v>
      </c>
      <c r="S285" s="198"/>
      <c r="T285" s="200">
        <f>SUM(T286:T309)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1" t="s">
        <v>136</v>
      </c>
      <c r="AT285" s="202" t="s">
        <v>71</v>
      </c>
      <c r="AU285" s="202" t="s">
        <v>80</v>
      </c>
      <c r="AY285" s="201" t="s">
        <v>128</v>
      </c>
      <c r="BK285" s="203">
        <f>SUM(BK286:BK309)</f>
        <v>0</v>
      </c>
    </row>
    <row r="286" s="2" customFormat="1" ht="16.5" customHeight="1">
      <c r="A286" s="40"/>
      <c r="B286" s="41"/>
      <c r="C286" s="206" t="s">
        <v>532</v>
      </c>
      <c r="D286" s="206" t="s">
        <v>130</v>
      </c>
      <c r="E286" s="207" t="s">
        <v>533</v>
      </c>
      <c r="F286" s="208" t="s">
        <v>534</v>
      </c>
      <c r="G286" s="209" t="s">
        <v>133</v>
      </c>
      <c r="H286" s="210">
        <v>31.98</v>
      </c>
      <c r="I286" s="211"/>
      <c r="J286" s="212">
        <f>ROUND(I286*H286,2)</f>
        <v>0</v>
      </c>
      <c r="K286" s="208" t="s">
        <v>134</v>
      </c>
      <c r="L286" s="46"/>
      <c r="M286" s="213" t="s">
        <v>19</v>
      </c>
      <c r="N286" s="214" t="s">
        <v>44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230</v>
      </c>
      <c r="AT286" s="217" t="s">
        <v>130</v>
      </c>
      <c r="AU286" s="217" t="s">
        <v>136</v>
      </c>
      <c r="AY286" s="19" t="s">
        <v>128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136</v>
      </c>
      <c r="BK286" s="218">
        <f>ROUND(I286*H286,2)</f>
        <v>0</v>
      </c>
      <c r="BL286" s="19" t="s">
        <v>230</v>
      </c>
      <c r="BM286" s="217" t="s">
        <v>535</v>
      </c>
    </row>
    <row r="287" s="2" customFormat="1">
      <c r="A287" s="40"/>
      <c r="B287" s="41"/>
      <c r="C287" s="42"/>
      <c r="D287" s="219" t="s">
        <v>138</v>
      </c>
      <c r="E287" s="42"/>
      <c r="F287" s="220" t="s">
        <v>536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138</v>
      </c>
      <c r="AU287" s="19" t="s">
        <v>136</v>
      </c>
    </row>
    <row r="288" s="14" customFormat="1">
      <c r="A288" s="14"/>
      <c r="B288" s="235"/>
      <c r="C288" s="236"/>
      <c r="D288" s="226" t="s">
        <v>140</v>
      </c>
      <c r="E288" s="237" t="s">
        <v>19</v>
      </c>
      <c r="F288" s="238" t="s">
        <v>537</v>
      </c>
      <c r="G288" s="236"/>
      <c r="H288" s="239">
        <v>30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140</v>
      </c>
      <c r="AU288" s="245" t="s">
        <v>136</v>
      </c>
      <c r="AV288" s="14" t="s">
        <v>136</v>
      </c>
      <c r="AW288" s="14" t="s">
        <v>33</v>
      </c>
      <c r="AX288" s="14" t="s">
        <v>72</v>
      </c>
      <c r="AY288" s="245" t="s">
        <v>128</v>
      </c>
    </row>
    <row r="289" s="14" customFormat="1">
      <c r="A289" s="14"/>
      <c r="B289" s="235"/>
      <c r="C289" s="236"/>
      <c r="D289" s="226" t="s">
        <v>140</v>
      </c>
      <c r="E289" s="237" t="s">
        <v>19</v>
      </c>
      <c r="F289" s="238" t="s">
        <v>538</v>
      </c>
      <c r="G289" s="236"/>
      <c r="H289" s="239">
        <v>1.98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140</v>
      </c>
      <c r="AU289" s="245" t="s">
        <v>136</v>
      </c>
      <c r="AV289" s="14" t="s">
        <v>136</v>
      </c>
      <c r="AW289" s="14" t="s">
        <v>33</v>
      </c>
      <c r="AX289" s="14" t="s">
        <v>72</v>
      </c>
      <c r="AY289" s="245" t="s">
        <v>128</v>
      </c>
    </row>
    <row r="290" s="15" customFormat="1">
      <c r="A290" s="15"/>
      <c r="B290" s="256"/>
      <c r="C290" s="257"/>
      <c r="D290" s="226" t="s">
        <v>140</v>
      </c>
      <c r="E290" s="258" t="s">
        <v>19</v>
      </c>
      <c r="F290" s="259" t="s">
        <v>206</v>
      </c>
      <c r="G290" s="257"/>
      <c r="H290" s="260">
        <v>31.98</v>
      </c>
      <c r="I290" s="261"/>
      <c r="J290" s="257"/>
      <c r="K290" s="257"/>
      <c r="L290" s="262"/>
      <c r="M290" s="263"/>
      <c r="N290" s="264"/>
      <c r="O290" s="264"/>
      <c r="P290" s="264"/>
      <c r="Q290" s="264"/>
      <c r="R290" s="264"/>
      <c r="S290" s="264"/>
      <c r="T290" s="26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6" t="s">
        <v>140</v>
      </c>
      <c r="AU290" s="266" t="s">
        <v>136</v>
      </c>
      <c r="AV290" s="15" t="s">
        <v>135</v>
      </c>
      <c r="AW290" s="15" t="s">
        <v>33</v>
      </c>
      <c r="AX290" s="15" t="s">
        <v>80</v>
      </c>
      <c r="AY290" s="266" t="s">
        <v>128</v>
      </c>
    </row>
    <row r="291" s="2" customFormat="1" ht="16.5" customHeight="1">
      <c r="A291" s="40"/>
      <c r="B291" s="41"/>
      <c r="C291" s="206" t="s">
        <v>539</v>
      </c>
      <c r="D291" s="206" t="s">
        <v>130</v>
      </c>
      <c r="E291" s="207" t="s">
        <v>540</v>
      </c>
      <c r="F291" s="208" t="s">
        <v>541</v>
      </c>
      <c r="G291" s="209" t="s">
        <v>133</v>
      </c>
      <c r="H291" s="210">
        <v>31.98</v>
      </c>
      <c r="I291" s="211"/>
      <c r="J291" s="212">
        <f>ROUND(I291*H291,2)</f>
        <v>0</v>
      </c>
      <c r="K291" s="208" t="s">
        <v>134</v>
      </c>
      <c r="L291" s="46"/>
      <c r="M291" s="213" t="s">
        <v>19</v>
      </c>
      <c r="N291" s="214" t="s">
        <v>44</v>
      </c>
      <c r="O291" s="86"/>
      <c r="P291" s="215">
        <f>O291*H291</f>
        <v>0</v>
      </c>
      <c r="Q291" s="215">
        <v>0.00029999999999999997</v>
      </c>
      <c r="R291" s="215">
        <f>Q291*H291</f>
        <v>0.0095940000000000001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230</v>
      </c>
      <c r="AT291" s="217" t="s">
        <v>130</v>
      </c>
      <c r="AU291" s="217" t="s">
        <v>136</v>
      </c>
      <c r="AY291" s="19" t="s">
        <v>128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136</v>
      </c>
      <c r="BK291" s="218">
        <f>ROUND(I291*H291,2)</f>
        <v>0</v>
      </c>
      <c r="BL291" s="19" t="s">
        <v>230</v>
      </c>
      <c r="BM291" s="217" t="s">
        <v>542</v>
      </c>
    </row>
    <row r="292" s="2" customFormat="1">
      <c r="A292" s="40"/>
      <c r="B292" s="41"/>
      <c r="C292" s="42"/>
      <c r="D292" s="219" t="s">
        <v>138</v>
      </c>
      <c r="E292" s="42"/>
      <c r="F292" s="220" t="s">
        <v>543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138</v>
      </c>
      <c r="AU292" s="19" t="s">
        <v>136</v>
      </c>
    </row>
    <row r="293" s="14" customFormat="1">
      <c r="A293" s="14"/>
      <c r="B293" s="235"/>
      <c r="C293" s="236"/>
      <c r="D293" s="226" t="s">
        <v>140</v>
      </c>
      <c r="E293" s="237" t="s">
        <v>19</v>
      </c>
      <c r="F293" s="238" t="s">
        <v>537</v>
      </c>
      <c r="G293" s="236"/>
      <c r="H293" s="239">
        <v>30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140</v>
      </c>
      <c r="AU293" s="245" t="s">
        <v>136</v>
      </c>
      <c r="AV293" s="14" t="s">
        <v>136</v>
      </c>
      <c r="AW293" s="14" t="s">
        <v>33</v>
      </c>
      <c r="AX293" s="14" t="s">
        <v>72</v>
      </c>
      <c r="AY293" s="245" t="s">
        <v>128</v>
      </c>
    </row>
    <row r="294" s="14" customFormat="1">
      <c r="A294" s="14"/>
      <c r="B294" s="235"/>
      <c r="C294" s="236"/>
      <c r="D294" s="226" t="s">
        <v>140</v>
      </c>
      <c r="E294" s="237" t="s">
        <v>19</v>
      </c>
      <c r="F294" s="238" t="s">
        <v>538</v>
      </c>
      <c r="G294" s="236"/>
      <c r="H294" s="239">
        <v>1.98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5" t="s">
        <v>140</v>
      </c>
      <c r="AU294" s="245" t="s">
        <v>136</v>
      </c>
      <c r="AV294" s="14" t="s">
        <v>136</v>
      </c>
      <c r="AW294" s="14" t="s">
        <v>33</v>
      </c>
      <c r="AX294" s="14" t="s">
        <v>72</v>
      </c>
      <c r="AY294" s="245" t="s">
        <v>128</v>
      </c>
    </row>
    <row r="295" s="15" customFormat="1">
      <c r="A295" s="15"/>
      <c r="B295" s="256"/>
      <c r="C295" s="257"/>
      <c r="D295" s="226" t="s">
        <v>140</v>
      </c>
      <c r="E295" s="258" t="s">
        <v>19</v>
      </c>
      <c r="F295" s="259" t="s">
        <v>206</v>
      </c>
      <c r="G295" s="257"/>
      <c r="H295" s="260">
        <v>31.98</v>
      </c>
      <c r="I295" s="261"/>
      <c r="J295" s="257"/>
      <c r="K295" s="257"/>
      <c r="L295" s="262"/>
      <c r="M295" s="263"/>
      <c r="N295" s="264"/>
      <c r="O295" s="264"/>
      <c r="P295" s="264"/>
      <c r="Q295" s="264"/>
      <c r="R295" s="264"/>
      <c r="S295" s="264"/>
      <c r="T295" s="26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6" t="s">
        <v>140</v>
      </c>
      <c r="AU295" s="266" t="s">
        <v>136</v>
      </c>
      <c r="AV295" s="15" t="s">
        <v>135</v>
      </c>
      <c r="AW295" s="15" t="s">
        <v>33</v>
      </c>
      <c r="AX295" s="15" t="s">
        <v>80</v>
      </c>
      <c r="AY295" s="266" t="s">
        <v>128</v>
      </c>
    </row>
    <row r="296" s="2" customFormat="1" ht="16.5" customHeight="1">
      <c r="A296" s="40"/>
      <c r="B296" s="41"/>
      <c r="C296" s="206" t="s">
        <v>544</v>
      </c>
      <c r="D296" s="206" t="s">
        <v>130</v>
      </c>
      <c r="E296" s="207" t="s">
        <v>545</v>
      </c>
      <c r="F296" s="208" t="s">
        <v>546</v>
      </c>
      <c r="G296" s="209" t="s">
        <v>133</v>
      </c>
      <c r="H296" s="210">
        <v>31.98</v>
      </c>
      <c r="I296" s="211"/>
      <c r="J296" s="212">
        <f>ROUND(I296*H296,2)</f>
        <v>0</v>
      </c>
      <c r="K296" s="208" t="s">
        <v>134</v>
      </c>
      <c r="L296" s="46"/>
      <c r="M296" s="213" t="s">
        <v>19</v>
      </c>
      <c r="N296" s="214" t="s">
        <v>44</v>
      </c>
      <c r="O296" s="86"/>
      <c r="P296" s="215">
        <f>O296*H296</f>
        <v>0</v>
      </c>
      <c r="Q296" s="215">
        <v>0.0015</v>
      </c>
      <c r="R296" s="215">
        <f>Q296*H296</f>
        <v>0.047969999999999999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230</v>
      </c>
      <c r="AT296" s="217" t="s">
        <v>130</v>
      </c>
      <c r="AU296" s="217" t="s">
        <v>136</v>
      </c>
      <c r="AY296" s="19" t="s">
        <v>128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136</v>
      </c>
      <c r="BK296" s="218">
        <f>ROUND(I296*H296,2)</f>
        <v>0</v>
      </c>
      <c r="BL296" s="19" t="s">
        <v>230</v>
      </c>
      <c r="BM296" s="217" t="s">
        <v>547</v>
      </c>
    </row>
    <row r="297" s="2" customFormat="1">
      <c r="A297" s="40"/>
      <c r="B297" s="41"/>
      <c r="C297" s="42"/>
      <c r="D297" s="219" t="s">
        <v>138</v>
      </c>
      <c r="E297" s="42"/>
      <c r="F297" s="220" t="s">
        <v>548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138</v>
      </c>
      <c r="AU297" s="19" t="s">
        <v>136</v>
      </c>
    </row>
    <row r="298" s="14" customFormat="1">
      <c r="A298" s="14"/>
      <c r="B298" s="235"/>
      <c r="C298" s="236"/>
      <c r="D298" s="226" t="s">
        <v>140</v>
      </c>
      <c r="E298" s="237" t="s">
        <v>19</v>
      </c>
      <c r="F298" s="238" t="s">
        <v>537</v>
      </c>
      <c r="G298" s="236"/>
      <c r="H298" s="239">
        <v>30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140</v>
      </c>
      <c r="AU298" s="245" t="s">
        <v>136</v>
      </c>
      <c r="AV298" s="14" t="s">
        <v>136</v>
      </c>
      <c r="AW298" s="14" t="s">
        <v>33</v>
      </c>
      <c r="AX298" s="14" t="s">
        <v>72</v>
      </c>
      <c r="AY298" s="245" t="s">
        <v>128</v>
      </c>
    </row>
    <row r="299" s="14" customFormat="1">
      <c r="A299" s="14"/>
      <c r="B299" s="235"/>
      <c r="C299" s="236"/>
      <c r="D299" s="226" t="s">
        <v>140</v>
      </c>
      <c r="E299" s="237" t="s">
        <v>19</v>
      </c>
      <c r="F299" s="238" t="s">
        <v>538</v>
      </c>
      <c r="G299" s="236"/>
      <c r="H299" s="239">
        <v>1.98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140</v>
      </c>
      <c r="AU299" s="245" t="s">
        <v>136</v>
      </c>
      <c r="AV299" s="14" t="s">
        <v>136</v>
      </c>
      <c r="AW299" s="14" t="s">
        <v>33</v>
      </c>
      <c r="AX299" s="14" t="s">
        <v>72</v>
      </c>
      <c r="AY299" s="245" t="s">
        <v>128</v>
      </c>
    </row>
    <row r="300" s="15" customFormat="1">
      <c r="A300" s="15"/>
      <c r="B300" s="256"/>
      <c r="C300" s="257"/>
      <c r="D300" s="226" t="s">
        <v>140</v>
      </c>
      <c r="E300" s="258" t="s">
        <v>19</v>
      </c>
      <c r="F300" s="259" t="s">
        <v>206</v>
      </c>
      <c r="G300" s="257"/>
      <c r="H300" s="260">
        <v>31.98</v>
      </c>
      <c r="I300" s="261"/>
      <c r="J300" s="257"/>
      <c r="K300" s="257"/>
      <c r="L300" s="262"/>
      <c r="M300" s="263"/>
      <c r="N300" s="264"/>
      <c r="O300" s="264"/>
      <c r="P300" s="264"/>
      <c r="Q300" s="264"/>
      <c r="R300" s="264"/>
      <c r="S300" s="264"/>
      <c r="T300" s="26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6" t="s">
        <v>140</v>
      </c>
      <c r="AU300" s="266" t="s">
        <v>136</v>
      </c>
      <c r="AV300" s="15" t="s">
        <v>135</v>
      </c>
      <c r="AW300" s="15" t="s">
        <v>33</v>
      </c>
      <c r="AX300" s="15" t="s">
        <v>80</v>
      </c>
      <c r="AY300" s="266" t="s">
        <v>128</v>
      </c>
    </row>
    <row r="301" s="2" customFormat="1" ht="21.75" customHeight="1">
      <c r="A301" s="40"/>
      <c r="B301" s="41"/>
      <c r="C301" s="206" t="s">
        <v>549</v>
      </c>
      <c r="D301" s="206" t="s">
        <v>130</v>
      </c>
      <c r="E301" s="207" t="s">
        <v>550</v>
      </c>
      <c r="F301" s="208" t="s">
        <v>551</v>
      </c>
      <c r="G301" s="209" t="s">
        <v>133</v>
      </c>
      <c r="H301" s="210">
        <v>31.98</v>
      </c>
      <c r="I301" s="211"/>
      <c r="J301" s="212">
        <f>ROUND(I301*H301,2)</f>
        <v>0</v>
      </c>
      <c r="K301" s="208" t="s">
        <v>134</v>
      </c>
      <c r="L301" s="46"/>
      <c r="M301" s="213" t="s">
        <v>19</v>
      </c>
      <c r="N301" s="214" t="s">
        <v>44</v>
      </c>
      <c r="O301" s="86"/>
      <c r="P301" s="215">
        <f>O301*H301</f>
        <v>0</v>
      </c>
      <c r="Q301" s="215">
        <v>0.0090299999999999998</v>
      </c>
      <c r="R301" s="215">
        <f>Q301*H301</f>
        <v>0.28877940000000002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230</v>
      </c>
      <c r="AT301" s="217" t="s">
        <v>130</v>
      </c>
      <c r="AU301" s="217" t="s">
        <v>136</v>
      </c>
      <c r="AY301" s="19" t="s">
        <v>128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136</v>
      </c>
      <c r="BK301" s="218">
        <f>ROUND(I301*H301,2)</f>
        <v>0</v>
      </c>
      <c r="BL301" s="19" t="s">
        <v>230</v>
      </c>
      <c r="BM301" s="217" t="s">
        <v>552</v>
      </c>
    </row>
    <row r="302" s="2" customFormat="1">
      <c r="A302" s="40"/>
      <c r="B302" s="41"/>
      <c r="C302" s="42"/>
      <c r="D302" s="219" t="s">
        <v>138</v>
      </c>
      <c r="E302" s="42"/>
      <c r="F302" s="220" t="s">
        <v>553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138</v>
      </c>
      <c r="AU302" s="19" t="s">
        <v>136</v>
      </c>
    </row>
    <row r="303" s="14" customFormat="1">
      <c r="A303" s="14"/>
      <c r="B303" s="235"/>
      <c r="C303" s="236"/>
      <c r="D303" s="226" t="s">
        <v>140</v>
      </c>
      <c r="E303" s="237" t="s">
        <v>19</v>
      </c>
      <c r="F303" s="238" t="s">
        <v>537</v>
      </c>
      <c r="G303" s="236"/>
      <c r="H303" s="239">
        <v>30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140</v>
      </c>
      <c r="AU303" s="245" t="s">
        <v>136</v>
      </c>
      <c r="AV303" s="14" t="s">
        <v>136</v>
      </c>
      <c r="AW303" s="14" t="s">
        <v>33</v>
      </c>
      <c r="AX303" s="14" t="s">
        <v>72</v>
      </c>
      <c r="AY303" s="245" t="s">
        <v>128</v>
      </c>
    </row>
    <row r="304" s="14" customFormat="1">
      <c r="A304" s="14"/>
      <c r="B304" s="235"/>
      <c r="C304" s="236"/>
      <c r="D304" s="226" t="s">
        <v>140</v>
      </c>
      <c r="E304" s="237" t="s">
        <v>19</v>
      </c>
      <c r="F304" s="238" t="s">
        <v>538</v>
      </c>
      <c r="G304" s="236"/>
      <c r="H304" s="239">
        <v>1.98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140</v>
      </c>
      <c r="AU304" s="245" t="s">
        <v>136</v>
      </c>
      <c r="AV304" s="14" t="s">
        <v>136</v>
      </c>
      <c r="AW304" s="14" t="s">
        <v>33</v>
      </c>
      <c r="AX304" s="14" t="s">
        <v>72</v>
      </c>
      <c r="AY304" s="245" t="s">
        <v>128</v>
      </c>
    </row>
    <row r="305" s="15" customFormat="1">
      <c r="A305" s="15"/>
      <c r="B305" s="256"/>
      <c r="C305" s="257"/>
      <c r="D305" s="226" t="s">
        <v>140</v>
      </c>
      <c r="E305" s="258" t="s">
        <v>19</v>
      </c>
      <c r="F305" s="259" t="s">
        <v>206</v>
      </c>
      <c r="G305" s="257"/>
      <c r="H305" s="260">
        <v>31.98</v>
      </c>
      <c r="I305" s="261"/>
      <c r="J305" s="257"/>
      <c r="K305" s="257"/>
      <c r="L305" s="262"/>
      <c r="M305" s="263"/>
      <c r="N305" s="264"/>
      <c r="O305" s="264"/>
      <c r="P305" s="264"/>
      <c r="Q305" s="264"/>
      <c r="R305" s="264"/>
      <c r="S305" s="264"/>
      <c r="T305" s="26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6" t="s">
        <v>140</v>
      </c>
      <c r="AU305" s="266" t="s">
        <v>136</v>
      </c>
      <c r="AV305" s="15" t="s">
        <v>135</v>
      </c>
      <c r="AW305" s="15" t="s">
        <v>33</v>
      </c>
      <c r="AX305" s="15" t="s">
        <v>80</v>
      </c>
      <c r="AY305" s="266" t="s">
        <v>128</v>
      </c>
    </row>
    <row r="306" s="2" customFormat="1" ht="16.5" customHeight="1">
      <c r="A306" s="40"/>
      <c r="B306" s="41"/>
      <c r="C306" s="246" t="s">
        <v>554</v>
      </c>
      <c r="D306" s="246" t="s">
        <v>189</v>
      </c>
      <c r="E306" s="247" t="s">
        <v>555</v>
      </c>
      <c r="F306" s="248" t="s">
        <v>556</v>
      </c>
      <c r="G306" s="249" t="s">
        <v>133</v>
      </c>
      <c r="H306" s="250">
        <v>36.777000000000001</v>
      </c>
      <c r="I306" s="251"/>
      <c r="J306" s="252">
        <f>ROUND(I306*H306,2)</f>
        <v>0</v>
      </c>
      <c r="K306" s="248" t="s">
        <v>134</v>
      </c>
      <c r="L306" s="253"/>
      <c r="M306" s="254" t="s">
        <v>19</v>
      </c>
      <c r="N306" s="255" t="s">
        <v>44</v>
      </c>
      <c r="O306" s="86"/>
      <c r="P306" s="215">
        <f>O306*H306</f>
        <v>0</v>
      </c>
      <c r="Q306" s="215">
        <v>0.0201</v>
      </c>
      <c r="R306" s="215">
        <f>Q306*H306</f>
        <v>0.73921769999999998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326</v>
      </c>
      <c r="AT306" s="217" t="s">
        <v>189</v>
      </c>
      <c r="AU306" s="217" t="s">
        <v>136</v>
      </c>
      <c r="AY306" s="19" t="s">
        <v>128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136</v>
      </c>
      <c r="BK306" s="218">
        <f>ROUND(I306*H306,2)</f>
        <v>0</v>
      </c>
      <c r="BL306" s="19" t="s">
        <v>230</v>
      </c>
      <c r="BM306" s="217" t="s">
        <v>557</v>
      </c>
    </row>
    <row r="307" s="14" customFormat="1">
      <c r="A307" s="14"/>
      <c r="B307" s="235"/>
      <c r="C307" s="236"/>
      <c r="D307" s="226" t="s">
        <v>140</v>
      </c>
      <c r="E307" s="236"/>
      <c r="F307" s="238" t="s">
        <v>558</v>
      </c>
      <c r="G307" s="236"/>
      <c r="H307" s="239">
        <v>36.777000000000001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5" t="s">
        <v>140</v>
      </c>
      <c r="AU307" s="245" t="s">
        <v>136</v>
      </c>
      <c r="AV307" s="14" t="s">
        <v>136</v>
      </c>
      <c r="AW307" s="14" t="s">
        <v>4</v>
      </c>
      <c r="AX307" s="14" t="s">
        <v>80</v>
      </c>
      <c r="AY307" s="245" t="s">
        <v>128</v>
      </c>
    </row>
    <row r="308" s="2" customFormat="1" ht="24.15" customHeight="1">
      <c r="A308" s="40"/>
      <c r="B308" s="41"/>
      <c r="C308" s="206" t="s">
        <v>559</v>
      </c>
      <c r="D308" s="206" t="s">
        <v>130</v>
      </c>
      <c r="E308" s="207" t="s">
        <v>560</v>
      </c>
      <c r="F308" s="208" t="s">
        <v>561</v>
      </c>
      <c r="G308" s="209" t="s">
        <v>176</v>
      </c>
      <c r="H308" s="210">
        <v>1.0860000000000001</v>
      </c>
      <c r="I308" s="211"/>
      <c r="J308" s="212">
        <f>ROUND(I308*H308,2)</f>
        <v>0</v>
      </c>
      <c r="K308" s="208" t="s">
        <v>134</v>
      </c>
      <c r="L308" s="46"/>
      <c r="M308" s="213" t="s">
        <v>19</v>
      </c>
      <c r="N308" s="214" t="s">
        <v>44</v>
      </c>
      <c r="O308" s="86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230</v>
      </c>
      <c r="AT308" s="217" t="s">
        <v>130</v>
      </c>
      <c r="AU308" s="217" t="s">
        <v>136</v>
      </c>
      <c r="AY308" s="19" t="s">
        <v>128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136</v>
      </c>
      <c r="BK308" s="218">
        <f>ROUND(I308*H308,2)</f>
        <v>0</v>
      </c>
      <c r="BL308" s="19" t="s">
        <v>230</v>
      </c>
      <c r="BM308" s="217" t="s">
        <v>562</v>
      </c>
    </row>
    <row r="309" s="2" customFormat="1">
      <c r="A309" s="40"/>
      <c r="B309" s="41"/>
      <c r="C309" s="42"/>
      <c r="D309" s="219" t="s">
        <v>138</v>
      </c>
      <c r="E309" s="42"/>
      <c r="F309" s="220" t="s">
        <v>563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138</v>
      </c>
      <c r="AU309" s="19" t="s">
        <v>136</v>
      </c>
    </row>
    <row r="310" s="12" customFormat="1" ht="22.8" customHeight="1">
      <c r="A310" s="12"/>
      <c r="B310" s="190"/>
      <c r="C310" s="191"/>
      <c r="D310" s="192" t="s">
        <v>71</v>
      </c>
      <c r="E310" s="204" t="s">
        <v>564</v>
      </c>
      <c r="F310" s="204" t="s">
        <v>565</v>
      </c>
      <c r="G310" s="191"/>
      <c r="H310" s="191"/>
      <c r="I310" s="194"/>
      <c r="J310" s="205">
        <f>BK310</f>
        <v>0</v>
      </c>
      <c r="K310" s="191"/>
      <c r="L310" s="196"/>
      <c r="M310" s="197"/>
      <c r="N310" s="198"/>
      <c r="O310" s="198"/>
      <c r="P310" s="199">
        <f>SUM(P311:P320)</f>
        <v>0</v>
      </c>
      <c r="Q310" s="198"/>
      <c r="R310" s="199">
        <f>SUM(R311:R320)</f>
        <v>0.074224999999999999</v>
      </c>
      <c r="S310" s="198"/>
      <c r="T310" s="200">
        <f>SUM(T311:T320)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1" t="s">
        <v>136</v>
      </c>
      <c r="AT310" s="202" t="s">
        <v>71</v>
      </c>
      <c r="AU310" s="202" t="s">
        <v>80</v>
      </c>
      <c r="AY310" s="201" t="s">
        <v>128</v>
      </c>
      <c r="BK310" s="203">
        <f>SUM(BK311:BK320)</f>
        <v>0</v>
      </c>
    </row>
    <row r="311" s="2" customFormat="1" ht="16.5" customHeight="1">
      <c r="A311" s="40"/>
      <c r="B311" s="41"/>
      <c r="C311" s="206" t="s">
        <v>566</v>
      </c>
      <c r="D311" s="206" t="s">
        <v>130</v>
      </c>
      <c r="E311" s="207" t="s">
        <v>567</v>
      </c>
      <c r="F311" s="208" t="s">
        <v>568</v>
      </c>
      <c r="G311" s="209" t="s">
        <v>133</v>
      </c>
      <c r="H311" s="210">
        <v>148.44999999999999</v>
      </c>
      <c r="I311" s="211"/>
      <c r="J311" s="212">
        <f>ROUND(I311*H311,2)</f>
        <v>0</v>
      </c>
      <c r="K311" s="208" t="s">
        <v>134</v>
      </c>
      <c r="L311" s="46"/>
      <c r="M311" s="213" t="s">
        <v>19</v>
      </c>
      <c r="N311" s="214" t="s">
        <v>44</v>
      </c>
      <c r="O311" s="86"/>
      <c r="P311" s="215">
        <f>O311*H311</f>
        <v>0</v>
      </c>
      <c r="Q311" s="215">
        <v>0.00021000000000000001</v>
      </c>
      <c r="R311" s="215">
        <f>Q311*H311</f>
        <v>0.031174499999999997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230</v>
      </c>
      <c r="AT311" s="217" t="s">
        <v>130</v>
      </c>
      <c r="AU311" s="217" t="s">
        <v>136</v>
      </c>
      <c r="AY311" s="19" t="s">
        <v>128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136</v>
      </c>
      <c r="BK311" s="218">
        <f>ROUND(I311*H311,2)</f>
        <v>0</v>
      </c>
      <c r="BL311" s="19" t="s">
        <v>230</v>
      </c>
      <c r="BM311" s="217" t="s">
        <v>569</v>
      </c>
    </row>
    <row r="312" s="2" customFormat="1">
      <c r="A312" s="40"/>
      <c r="B312" s="41"/>
      <c r="C312" s="42"/>
      <c r="D312" s="219" t="s">
        <v>138</v>
      </c>
      <c r="E312" s="42"/>
      <c r="F312" s="220" t="s">
        <v>570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138</v>
      </c>
      <c r="AU312" s="19" t="s">
        <v>136</v>
      </c>
    </row>
    <row r="313" s="14" customFormat="1">
      <c r="A313" s="14"/>
      <c r="B313" s="235"/>
      <c r="C313" s="236"/>
      <c r="D313" s="226" t="s">
        <v>140</v>
      </c>
      <c r="E313" s="237" t="s">
        <v>19</v>
      </c>
      <c r="F313" s="238" t="s">
        <v>223</v>
      </c>
      <c r="G313" s="236"/>
      <c r="H313" s="239">
        <v>109.2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5" t="s">
        <v>140</v>
      </c>
      <c r="AU313" s="245" t="s">
        <v>136</v>
      </c>
      <c r="AV313" s="14" t="s">
        <v>136</v>
      </c>
      <c r="AW313" s="14" t="s">
        <v>33</v>
      </c>
      <c r="AX313" s="14" t="s">
        <v>72</v>
      </c>
      <c r="AY313" s="245" t="s">
        <v>128</v>
      </c>
    </row>
    <row r="314" s="14" customFormat="1">
      <c r="A314" s="14"/>
      <c r="B314" s="235"/>
      <c r="C314" s="236"/>
      <c r="D314" s="226" t="s">
        <v>140</v>
      </c>
      <c r="E314" s="237" t="s">
        <v>19</v>
      </c>
      <c r="F314" s="238" t="s">
        <v>235</v>
      </c>
      <c r="G314" s="236"/>
      <c r="H314" s="239">
        <v>39.25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140</v>
      </c>
      <c r="AU314" s="245" t="s">
        <v>136</v>
      </c>
      <c r="AV314" s="14" t="s">
        <v>136</v>
      </c>
      <c r="AW314" s="14" t="s">
        <v>33</v>
      </c>
      <c r="AX314" s="14" t="s">
        <v>72</v>
      </c>
      <c r="AY314" s="245" t="s">
        <v>128</v>
      </c>
    </row>
    <row r="315" s="15" customFormat="1">
      <c r="A315" s="15"/>
      <c r="B315" s="256"/>
      <c r="C315" s="257"/>
      <c r="D315" s="226" t="s">
        <v>140</v>
      </c>
      <c r="E315" s="258" t="s">
        <v>19</v>
      </c>
      <c r="F315" s="259" t="s">
        <v>206</v>
      </c>
      <c r="G315" s="257"/>
      <c r="H315" s="260">
        <v>148.44999999999999</v>
      </c>
      <c r="I315" s="261"/>
      <c r="J315" s="257"/>
      <c r="K315" s="257"/>
      <c r="L315" s="262"/>
      <c r="M315" s="263"/>
      <c r="N315" s="264"/>
      <c r="O315" s="264"/>
      <c r="P315" s="264"/>
      <c r="Q315" s="264"/>
      <c r="R315" s="264"/>
      <c r="S315" s="264"/>
      <c r="T315" s="26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6" t="s">
        <v>140</v>
      </c>
      <c r="AU315" s="266" t="s">
        <v>136</v>
      </c>
      <c r="AV315" s="15" t="s">
        <v>135</v>
      </c>
      <c r="AW315" s="15" t="s">
        <v>33</v>
      </c>
      <c r="AX315" s="15" t="s">
        <v>80</v>
      </c>
      <c r="AY315" s="266" t="s">
        <v>128</v>
      </c>
    </row>
    <row r="316" s="2" customFormat="1" ht="24.15" customHeight="1">
      <c r="A316" s="40"/>
      <c r="B316" s="41"/>
      <c r="C316" s="206" t="s">
        <v>571</v>
      </c>
      <c r="D316" s="206" t="s">
        <v>130</v>
      </c>
      <c r="E316" s="207" t="s">
        <v>572</v>
      </c>
      <c r="F316" s="208" t="s">
        <v>573</v>
      </c>
      <c r="G316" s="209" t="s">
        <v>133</v>
      </c>
      <c r="H316" s="210">
        <v>148.44999999999999</v>
      </c>
      <c r="I316" s="211"/>
      <c r="J316" s="212">
        <f>ROUND(I316*H316,2)</f>
        <v>0</v>
      </c>
      <c r="K316" s="208" t="s">
        <v>134</v>
      </c>
      <c r="L316" s="46"/>
      <c r="M316" s="213" t="s">
        <v>19</v>
      </c>
      <c r="N316" s="214" t="s">
        <v>44</v>
      </c>
      <c r="O316" s="86"/>
      <c r="P316" s="215">
        <f>O316*H316</f>
        <v>0</v>
      </c>
      <c r="Q316" s="215">
        <v>0.00029</v>
      </c>
      <c r="R316" s="215">
        <f>Q316*H316</f>
        <v>0.043050499999999998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230</v>
      </c>
      <c r="AT316" s="217" t="s">
        <v>130</v>
      </c>
      <c r="AU316" s="217" t="s">
        <v>136</v>
      </c>
      <c r="AY316" s="19" t="s">
        <v>128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136</v>
      </c>
      <c r="BK316" s="218">
        <f>ROUND(I316*H316,2)</f>
        <v>0</v>
      </c>
      <c r="BL316" s="19" t="s">
        <v>230</v>
      </c>
      <c r="BM316" s="217" t="s">
        <v>574</v>
      </c>
    </row>
    <row r="317" s="2" customFormat="1">
      <c r="A317" s="40"/>
      <c r="B317" s="41"/>
      <c r="C317" s="42"/>
      <c r="D317" s="219" t="s">
        <v>138</v>
      </c>
      <c r="E317" s="42"/>
      <c r="F317" s="220" t="s">
        <v>575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138</v>
      </c>
      <c r="AU317" s="19" t="s">
        <v>136</v>
      </c>
    </row>
    <row r="318" s="14" customFormat="1">
      <c r="A318" s="14"/>
      <c r="B318" s="235"/>
      <c r="C318" s="236"/>
      <c r="D318" s="226" t="s">
        <v>140</v>
      </c>
      <c r="E318" s="237" t="s">
        <v>19</v>
      </c>
      <c r="F318" s="238" t="s">
        <v>223</v>
      </c>
      <c r="G318" s="236"/>
      <c r="H318" s="239">
        <v>109.2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5" t="s">
        <v>140</v>
      </c>
      <c r="AU318" s="245" t="s">
        <v>136</v>
      </c>
      <c r="AV318" s="14" t="s">
        <v>136</v>
      </c>
      <c r="AW318" s="14" t="s">
        <v>33</v>
      </c>
      <c r="AX318" s="14" t="s">
        <v>72</v>
      </c>
      <c r="AY318" s="245" t="s">
        <v>128</v>
      </c>
    </row>
    <row r="319" s="14" customFormat="1">
      <c r="A319" s="14"/>
      <c r="B319" s="235"/>
      <c r="C319" s="236"/>
      <c r="D319" s="226" t="s">
        <v>140</v>
      </c>
      <c r="E319" s="237" t="s">
        <v>19</v>
      </c>
      <c r="F319" s="238" t="s">
        <v>235</v>
      </c>
      <c r="G319" s="236"/>
      <c r="H319" s="239">
        <v>39.25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5" t="s">
        <v>140</v>
      </c>
      <c r="AU319" s="245" t="s">
        <v>136</v>
      </c>
      <c r="AV319" s="14" t="s">
        <v>136</v>
      </c>
      <c r="AW319" s="14" t="s">
        <v>33</v>
      </c>
      <c r="AX319" s="14" t="s">
        <v>72</v>
      </c>
      <c r="AY319" s="245" t="s">
        <v>128</v>
      </c>
    </row>
    <row r="320" s="15" customFormat="1">
      <c r="A320" s="15"/>
      <c r="B320" s="256"/>
      <c r="C320" s="257"/>
      <c r="D320" s="226" t="s">
        <v>140</v>
      </c>
      <c r="E320" s="258" t="s">
        <v>19</v>
      </c>
      <c r="F320" s="259" t="s">
        <v>206</v>
      </c>
      <c r="G320" s="257"/>
      <c r="H320" s="260">
        <v>148.44999999999999</v>
      </c>
      <c r="I320" s="261"/>
      <c r="J320" s="257"/>
      <c r="K320" s="257"/>
      <c r="L320" s="262"/>
      <c r="M320" s="267"/>
      <c r="N320" s="268"/>
      <c r="O320" s="268"/>
      <c r="P320" s="268"/>
      <c r="Q320" s="268"/>
      <c r="R320" s="268"/>
      <c r="S320" s="268"/>
      <c r="T320" s="269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6" t="s">
        <v>140</v>
      </c>
      <c r="AU320" s="266" t="s">
        <v>136</v>
      </c>
      <c r="AV320" s="15" t="s">
        <v>135</v>
      </c>
      <c r="AW320" s="15" t="s">
        <v>33</v>
      </c>
      <c r="AX320" s="15" t="s">
        <v>80</v>
      </c>
      <c r="AY320" s="266" t="s">
        <v>128</v>
      </c>
    </row>
    <row r="321" s="2" customFormat="1" ht="6.96" customHeight="1">
      <c r="A321" s="40"/>
      <c r="B321" s="61"/>
      <c r="C321" s="62"/>
      <c r="D321" s="62"/>
      <c r="E321" s="62"/>
      <c r="F321" s="62"/>
      <c r="G321" s="62"/>
      <c r="H321" s="62"/>
      <c r="I321" s="62"/>
      <c r="J321" s="62"/>
      <c r="K321" s="62"/>
      <c r="L321" s="46"/>
      <c r="M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</row>
  </sheetData>
  <sheetProtection sheet="1" autoFilter="0" formatColumns="0" formatRows="0" objects="1" scenarios="1" spinCount="100000" saltValue="CInneOYV7gi/00+DRbtTx6Lp+3lFwNHJBjZq1tBuX3yECHd/yp/OKeG4S+krCmQSs8Ezoh7yzCT8HPjSoY0QMw==" hashValue="UWfvICrJ7wBDrLb2IgrUe5cKqvy/uVLeGtIDSOgcyy3J3cDc1RnruPO1oxS9ql5XYxsPHd4uvfLfJF0lzxVB7A==" algorithmName="SHA-512" password="CC35"/>
  <autoFilter ref="C95:K320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0" r:id="rId1" display="https://podminky.urs.cz/item/CS_URS_2025_02/113107122"/>
    <hyperlink ref="F104" r:id="rId2" display="https://podminky.urs.cz/item/CS_URS_2025_02/113107137"/>
    <hyperlink ref="F108" r:id="rId3" display="https://podminky.urs.cz/item/CS_URS_2025_02/113107143"/>
    <hyperlink ref="F113" r:id="rId4" display="https://podminky.urs.cz/item/CS_URS_2025_02/271542211"/>
    <hyperlink ref="F117" r:id="rId5" display="https://podminky.urs.cz/item/CS_URS_2025_02/273321511"/>
    <hyperlink ref="F121" r:id="rId6" display="https://podminky.urs.cz/item/CS_URS_2025_02/273325913"/>
    <hyperlink ref="F125" r:id="rId7" display="https://podminky.urs.cz/item/CS_URS_2025_02/273362021"/>
    <hyperlink ref="F130" r:id="rId8" display="https://podminky.urs.cz/item/CS_URS_2025_02/317941121"/>
    <hyperlink ref="F135" r:id="rId9" display="https://podminky.urs.cz/item/CS_URS_2025_02/342272225"/>
    <hyperlink ref="F138" r:id="rId10" display="https://podminky.urs.cz/item/CS_URS_2025_02/342272245"/>
    <hyperlink ref="F143" r:id="rId11" display="https://podminky.urs.cz/item/CS_URS_2025_02/346481111"/>
    <hyperlink ref="F148" r:id="rId12" display="https://podminky.urs.cz/item/CS_URS_2025_02/612142001"/>
    <hyperlink ref="F151" r:id="rId13" display="https://podminky.urs.cz/item/CS_URS_2025_02/612321141"/>
    <hyperlink ref="F155" r:id="rId14" display="https://podminky.urs.cz/item/CS_URS_2025_02/949101111"/>
    <hyperlink ref="F158" r:id="rId15" display="https://podminky.urs.cz/item/CS_URS_2025_02/952901111"/>
    <hyperlink ref="F161" r:id="rId16" display="https://podminky.urs.cz/item/CS_URS_2025_02/962052210"/>
    <hyperlink ref="F168" r:id="rId17" display="https://podminky.urs.cz/item/CS_URS_2025_02/962084131"/>
    <hyperlink ref="F171" r:id="rId18" display="https://podminky.urs.cz/item/CS_URS_2025_02/965043331"/>
    <hyperlink ref="F174" r:id="rId19" display="https://podminky.urs.cz/item/CS_URS_2025_02/977151118"/>
    <hyperlink ref="F179" r:id="rId20" display="https://podminky.urs.cz/item/CS_URS_2025_02/997013151"/>
    <hyperlink ref="F181" r:id="rId21" display="https://podminky.urs.cz/item/CS_URS_2025_02/997013501"/>
    <hyperlink ref="F183" r:id="rId22" display="https://podminky.urs.cz/item/CS_URS_2025_02/997013509"/>
    <hyperlink ref="F186" r:id="rId23" display="https://podminky.urs.cz/item/CS_URS_2025_02/997013871"/>
    <hyperlink ref="F189" r:id="rId24" display="https://podminky.urs.cz/item/CS_URS_2025_02/998011008"/>
    <hyperlink ref="F193" r:id="rId25" display="https://podminky.urs.cz/item/CS_URS_2025_02/725110814"/>
    <hyperlink ref="F195" r:id="rId26" display="https://podminky.urs.cz/item/CS_URS_2025_02/725210821"/>
    <hyperlink ref="F197" r:id="rId27" display="https://podminky.urs.cz/item/CS_URS_2025_02/725240811"/>
    <hyperlink ref="F199" r:id="rId28" display="https://podminky.urs.cz/item/CS_URS_2025_02/725240812"/>
    <hyperlink ref="F201" r:id="rId29" display="https://podminky.urs.cz/item/CS_URS_2025_02/725820802"/>
    <hyperlink ref="F203" r:id="rId30" display="https://podminky.urs.cz/item/CS_URS_2025_02/725840850"/>
    <hyperlink ref="F206" r:id="rId31" display="https://podminky.urs.cz/item/CS_URS_2025_02/763121426"/>
    <hyperlink ref="F209" r:id="rId32" display="https://podminky.urs.cz/item/CS_URS_2025_02/763131451"/>
    <hyperlink ref="F212" r:id="rId33" display="https://podminky.urs.cz/item/CS_URS_2025_02/763131821"/>
    <hyperlink ref="F215" r:id="rId34" display="https://podminky.urs.cz/item/CS_URS_2025_02/763164521"/>
    <hyperlink ref="F217" r:id="rId35" display="https://podminky.urs.cz/item/CS_URS_2025_02/998763321"/>
    <hyperlink ref="F220" r:id="rId36" display="https://podminky.urs.cz/item/CS_URS_2025_02/766491851"/>
    <hyperlink ref="F222" r:id="rId37" display="https://podminky.urs.cz/item/CS_URS_2025_02/766491853"/>
    <hyperlink ref="F224" r:id="rId38" display="https://podminky.urs.cz/item/CS_URS_2025_02/766825821"/>
    <hyperlink ref="F240" r:id="rId39" display="https://podminky.urs.cz/item/CS_URS_2025_02/771111011"/>
    <hyperlink ref="F243" r:id="rId40" display="https://podminky.urs.cz/item/CS_URS_2025_02/771121011"/>
    <hyperlink ref="F246" r:id="rId41" display="https://podminky.urs.cz/item/CS_URS_2025_02/771151012"/>
    <hyperlink ref="F249" r:id="rId42" display="https://podminky.urs.cz/item/CS_URS_2025_02/771571810"/>
    <hyperlink ref="F252" r:id="rId43" display="https://podminky.urs.cz/item/CS_URS_2025_02/771574413"/>
    <hyperlink ref="F257" r:id="rId44" display="https://podminky.urs.cz/item/CS_URS_2025_02/771591112"/>
    <hyperlink ref="F260" r:id="rId45" display="https://podminky.urs.cz/item/CS_URS_2025_02/998771111"/>
    <hyperlink ref="F263" r:id="rId46" display="https://podminky.urs.cz/item/CS_URS_2025_02/776111311"/>
    <hyperlink ref="F266" r:id="rId47" display="https://podminky.urs.cz/item/CS_URS_2025_02/776121112"/>
    <hyperlink ref="F269" r:id="rId48" display="https://podminky.urs.cz/item/CS_URS_2025_02/776141112"/>
    <hyperlink ref="F272" r:id="rId49" display="https://podminky.urs.cz/item/CS_URS_2025_02/776201812"/>
    <hyperlink ref="F275" r:id="rId50" display="https://podminky.urs.cz/item/CS_URS_2025_02/776221111"/>
    <hyperlink ref="F280" r:id="rId51" display="https://podminky.urs.cz/item/CS_URS_2025_02/776421111"/>
    <hyperlink ref="F284" r:id="rId52" display="https://podminky.urs.cz/item/CS_URS_2025_02/998776111"/>
    <hyperlink ref="F287" r:id="rId53" display="https://podminky.urs.cz/item/CS_URS_2025_02/781111011"/>
    <hyperlink ref="F292" r:id="rId54" display="https://podminky.urs.cz/item/CS_URS_2025_02/781121011"/>
    <hyperlink ref="F297" r:id="rId55" display="https://podminky.urs.cz/item/CS_URS_2025_02/781131112"/>
    <hyperlink ref="F302" r:id="rId56" display="https://podminky.urs.cz/item/CS_URS_2025_02/781472213"/>
    <hyperlink ref="F309" r:id="rId57" display="https://podminky.urs.cz/item/CS_URS_2025_02/998781111"/>
    <hyperlink ref="F312" r:id="rId58" display="https://podminky.urs.cz/item/CS_URS_2025_02/784181101"/>
    <hyperlink ref="F317" r:id="rId59" display="https://podminky.urs.cz/item/CS_URS_2025_02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88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Bezbariérový byt, Novoveská 3107 - Teplice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576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10. 12. 2025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322.5" customHeight="1">
      <c r="A27" s="140"/>
      <c r="B27" s="141"/>
      <c r="C27" s="140"/>
      <c r="D27" s="140"/>
      <c r="E27" s="142" t="s">
        <v>91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ROUND((SUM(BE89:BE263)),  2)</f>
        <v>0</v>
      </c>
      <c r="G33" s="40"/>
      <c r="H33" s="40"/>
      <c r="I33" s="150">
        <v>0.20999999999999999</v>
      </c>
      <c r="J33" s="149">
        <f>ROUND(((SUM(BE89:BE263))*I33),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ROUND((SUM(BF89:BF263)),  2)</f>
        <v>0</v>
      </c>
      <c r="G34" s="40"/>
      <c r="H34" s="40"/>
      <c r="I34" s="150">
        <v>0.12</v>
      </c>
      <c r="J34" s="149">
        <f>ROUND(((SUM(BF89:BF263))*I34),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ROUND((SUM(BG89:BG263)),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ROUND((SUM(BH89:BH263)),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ROUND((SUM(BI89:BI263)),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Bezbariérový byt, Novoveská 3107 - Teplice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D.1.2 - TZB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10. 12. 2025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Statutární město Teplice</v>
      </c>
      <c r="G54" s="42"/>
      <c r="H54" s="42"/>
      <c r="I54" s="34" t="s">
        <v>31</v>
      </c>
      <c r="J54" s="38" t="str">
        <f>E21</f>
        <v>STATUM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NOKU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101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104</v>
      </c>
      <c r="E62" s="170"/>
      <c r="F62" s="170"/>
      <c r="G62" s="170"/>
      <c r="H62" s="170"/>
      <c r="I62" s="170"/>
      <c r="J62" s="171">
        <f>J93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577</v>
      </c>
      <c r="E63" s="176"/>
      <c r="F63" s="176"/>
      <c r="G63" s="176"/>
      <c r="H63" s="176"/>
      <c r="I63" s="176"/>
      <c r="J63" s="177">
        <f>J94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578</v>
      </c>
      <c r="E64" s="176"/>
      <c r="F64" s="176"/>
      <c r="G64" s="176"/>
      <c r="H64" s="176"/>
      <c r="I64" s="176"/>
      <c r="J64" s="177">
        <f>J109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105</v>
      </c>
      <c r="E65" s="176"/>
      <c r="F65" s="176"/>
      <c r="G65" s="176"/>
      <c r="H65" s="176"/>
      <c r="I65" s="176"/>
      <c r="J65" s="177">
        <f>J124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579</v>
      </c>
      <c r="E66" s="176"/>
      <c r="F66" s="176"/>
      <c r="G66" s="176"/>
      <c r="H66" s="176"/>
      <c r="I66" s="176"/>
      <c r="J66" s="177">
        <f>J156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580</v>
      </c>
      <c r="E67" s="176"/>
      <c r="F67" s="176"/>
      <c r="G67" s="176"/>
      <c r="H67" s="176"/>
      <c r="I67" s="176"/>
      <c r="J67" s="177">
        <f>J161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581</v>
      </c>
      <c r="E68" s="176"/>
      <c r="F68" s="176"/>
      <c r="G68" s="176"/>
      <c r="H68" s="176"/>
      <c r="I68" s="176"/>
      <c r="J68" s="177">
        <f>J256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582</v>
      </c>
      <c r="E69" s="176"/>
      <c r="F69" s="176"/>
      <c r="G69" s="176"/>
      <c r="H69" s="176"/>
      <c r="I69" s="176"/>
      <c r="J69" s="177">
        <f>J260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113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Bezbariérový byt, Novoveská 3107 - Teplice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89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D.1.2 - TZB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 xml:space="preserve"> </v>
      </c>
      <c r="G83" s="42"/>
      <c r="H83" s="42"/>
      <c r="I83" s="34" t="s">
        <v>23</v>
      </c>
      <c r="J83" s="74" t="str">
        <f>IF(J12="","",J12)</f>
        <v>10. 12. 2025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Statutární město Teplice</v>
      </c>
      <c r="G85" s="42"/>
      <c r="H85" s="42"/>
      <c r="I85" s="34" t="s">
        <v>31</v>
      </c>
      <c r="J85" s="38" t="str">
        <f>E21</f>
        <v>STATUM 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>NOKU s.r.o.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114</v>
      </c>
      <c r="D88" s="182" t="s">
        <v>57</v>
      </c>
      <c r="E88" s="182" t="s">
        <v>53</v>
      </c>
      <c r="F88" s="182" t="s">
        <v>54</v>
      </c>
      <c r="G88" s="182" t="s">
        <v>115</v>
      </c>
      <c r="H88" s="182" t="s">
        <v>116</v>
      </c>
      <c r="I88" s="182" t="s">
        <v>117</v>
      </c>
      <c r="J88" s="182" t="s">
        <v>94</v>
      </c>
      <c r="K88" s="183" t="s">
        <v>118</v>
      </c>
      <c r="L88" s="184"/>
      <c r="M88" s="94" t="s">
        <v>19</v>
      </c>
      <c r="N88" s="95" t="s">
        <v>42</v>
      </c>
      <c r="O88" s="95" t="s">
        <v>119</v>
      </c>
      <c r="P88" s="95" t="s">
        <v>120</v>
      </c>
      <c r="Q88" s="95" t="s">
        <v>121</v>
      </c>
      <c r="R88" s="95" t="s">
        <v>122</v>
      </c>
      <c r="S88" s="95" t="s">
        <v>123</v>
      </c>
      <c r="T88" s="96" t="s">
        <v>124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125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P90+P93</f>
        <v>0</v>
      </c>
      <c r="Q89" s="98"/>
      <c r="R89" s="187">
        <f>R90+R93</f>
        <v>0.23673180759999998</v>
      </c>
      <c r="S89" s="98"/>
      <c r="T89" s="188">
        <f>T90+T93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95</v>
      </c>
      <c r="BK89" s="189">
        <f>BK90+BK93</f>
        <v>0</v>
      </c>
    </row>
    <row r="90" s="12" customFormat="1" ht="25.92" customHeight="1">
      <c r="A90" s="12"/>
      <c r="B90" s="190"/>
      <c r="C90" s="191"/>
      <c r="D90" s="192" t="s">
        <v>71</v>
      </c>
      <c r="E90" s="193" t="s">
        <v>126</v>
      </c>
      <c r="F90" s="193" t="s">
        <v>127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</f>
        <v>0</v>
      </c>
      <c r="Q90" s="198"/>
      <c r="R90" s="199">
        <f>R91</f>
        <v>0</v>
      </c>
      <c r="S90" s="198"/>
      <c r="T90" s="200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80</v>
      </c>
      <c r="AT90" s="202" t="s">
        <v>71</v>
      </c>
      <c r="AU90" s="202" t="s">
        <v>72</v>
      </c>
      <c r="AY90" s="201" t="s">
        <v>128</v>
      </c>
      <c r="BK90" s="203">
        <f>BK91</f>
        <v>0</v>
      </c>
    </row>
    <row r="91" s="12" customFormat="1" ht="22.8" customHeight="1">
      <c r="A91" s="12"/>
      <c r="B91" s="190"/>
      <c r="C91" s="191"/>
      <c r="D91" s="192" t="s">
        <v>71</v>
      </c>
      <c r="E91" s="204" t="s">
        <v>188</v>
      </c>
      <c r="F91" s="204" t="s">
        <v>229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P92</f>
        <v>0</v>
      </c>
      <c r="Q91" s="198"/>
      <c r="R91" s="199">
        <f>R92</f>
        <v>0</v>
      </c>
      <c r="S91" s="198"/>
      <c r="T91" s="200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80</v>
      </c>
      <c r="AT91" s="202" t="s">
        <v>71</v>
      </c>
      <c r="AU91" s="202" t="s">
        <v>80</v>
      </c>
      <c r="AY91" s="201" t="s">
        <v>128</v>
      </c>
      <c r="BK91" s="203">
        <f>BK92</f>
        <v>0</v>
      </c>
    </row>
    <row r="92" s="2" customFormat="1" ht="24.15" customHeight="1">
      <c r="A92" s="40"/>
      <c r="B92" s="41"/>
      <c r="C92" s="206" t="s">
        <v>80</v>
      </c>
      <c r="D92" s="206" t="s">
        <v>130</v>
      </c>
      <c r="E92" s="207" t="s">
        <v>388</v>
      </c>
      <c r="F92" s="208" t="s">
        <v>583</v>
      </c>
      <c r="G92" s="209" t="s">
        <v>274</v>
      </c>
      <c r="H92" s="210">
        <v>1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230</v>
      </c>
      <c r="AT92" s="217" t="s">
        <v>130</v>
      </c>
      <c r="AU92" s="217" t="s">
        <v>136</v>
      </c>
      <c r="AY92" s="19" t="s">
        <v>128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136</v>
      </c>
      <c r="BK92" s="218">
        <f>ROUND(I92*H92,2)</f>
        <v>0</v>
      </c>
      <c r="BL92" s="19" t="s">
        <v>230</v>
      </c>
      <c r="BM92" s="217" t="s">
        <v>584</v>
      </c>
    </row>
    <row r="93" s="12" customFormat="1" ht="25.92" customHeight="1">
      <c r="A93" s="12"/>
      <c r="B93" s="190"/>
      <c r="C93" s="191"/>
      <c r="D93" s="192" t="s">
        <v>71</v>
      </c>
      <c r="E93" s="193" t="s">
        <v>306</v>
      </c>
      <c r="F93" s="193" t="s">
        <v>307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P94+P109+P124+P156+P161+P256+P260</f>
        <v>0</v>
      </c>
      <c r="Q93" s="198"/>
      <c r="R93" s="199">
        <f>R94+R109+R124+R156+R161+R256+R260</f>
        <v>0.23673180759999998</v>
      </c>
      <c r="S93" s="198"/>
      <c r="T93" s="200">
        <f>T94+T109+T124+T156+T161+T256+T260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136</v>
      </c>
      <c r="AT93" s="202" t="s">
        <v>71</v>
      </c>
      <c r="AU93" s="202" t="s">
        <v>72</v>
      </c>
      <c r="AY93" s="201" t="s">
        <v>128</v>
      </c>
      <c r="BK93" s="203">
        <f>BK94+BK109+BK124+BK156+BK161+BK256+BK260</f>
        <v>0</v>
      </c>
    </row>
    <row r="94" s="12" customFormat="1" ht="22.8" customHeight="1">
      <c r="A94" s="12"/>
      <c r="B94" s="190"/>
      <c r="C94" s="191"/>
      <c r="D94" s="192" t="s">
        <v>71</v>
      </c>
      <c r="E94" s="204" t="s">
        <v>585</v>
      </c>
      <c r="F94" s="204" t="s">
        <v>586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SUM(P95:P108)</f>
        <v>0</v>
      </c>
      <c r="Q94" s="198"/>
      <c r="R94" s="199">
        <f>SUM(R95:R108)</f>
        <v>0.014706</v>
      </c>
      <c r="S94" s="198"/>
      <c r="T94" s="200">
        <f>SUM(T95:T108)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136</v>
      </c>
      <c r="AT94" s="202" t="s">
        <v>71</v>
      </c>
      <c r="AU94" s="202" t="s">
        <v>80</v>
      </c>
      <c r="AY94" s="201" t="s">
        <v>128</v>
      </c>
      <c r="BK94" s="203">
        <f>SUM(BK95:BK108)</f>
        <v>0</v>
      </c>
    </row>
    <row r="95" s="2" customFormat="1" ht="16.5" customHeight="1">
      <c r="A95" s="40"/>
      <c r="B95" s="41"/>
      <c r="C95" s="206" t="s">
        <v>136</v>
      </c>
      <c r="D95" s="206" t="s">
        <v>130</v>
      </c>
      <c r="E95" s="207" t="s">
        <v>587</v>
      </c>
      <c r="F95" s="208" t="s">
        <v>588</v>
      </c>
      <c r="G95" s="209" t="s">
        <v>264</v>
      </c>
      <c r="H95" s="210">
        <v>2</v>
      </c>
      <c r="I95" s="211"/>
      <c r="J95" s="212">
        <f>ROUND(I95*H95,2)</f>
        <v>0</v>
      </c>
      <c r="K95" s="208" t="s">
        <v>134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0.00042999999999999999</v>
      </c>
      <c r="R95" s="215">
        <f>Q95*H95</f>
        <v>0.00085999999999999998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230</v>
      </c>
      <c r="AT95" s="217" t="s">
        <v>130</v>
      </c>
      <c r="AU95" s="217" t="s">
        <v>136</v>
      </c>
      <c r="AY95" s="19" t="s">
        <v>128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136</v>
      </c>
      <c r="BK95" s="218">
        <f>ROUND(I95*H95,2)</f>
        <v>0</v>
      </c>
      <c r="BL95" s="19" t="s">
        <v>230</v>
      </c>
      <c r="BM95" s="217" t="s">
        <v>589</v>
      </c>
    </row>
    <row r="96" s="2" customFormat="1">
      <c r="A96" s="40"/>
      <c r="B96" s="41"/>
      <c r="C96" s="42"/>
      <c r="D96" s="219" t="s">
        <v>138</v>
      </c>
      <c r="E96" s="42"/>
      <c r="F96" s="220" t="s">
        <v>590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138</v>
      </c>
      <c r="AU96" s="19" t="s">
        <v>136</v>
      </c>
    </row>
    <row r="97" s="2" customFormat="1" ht="16.5" customHeight="1">
      <c r="A97" s="40"/>
      <c r="B97" s="41"/>
      <c r="C97" s="206" t="s">
        <v>148</v>
      </c>
      <c r="D97" s="206" t="s">
        <v>130</v>
      </c>
      <c r="E97" s="207" t="s">
        <v>591</v>
      </c>
      <c r="F97" s="208" t="s">
        <v>592</v>
      </c>
      <c r="G97" s="209" t="s">
        <v>264</v>
      </c>
      <c r="H97" s="210">
        <v>10</v>
      </c>
      <c r="I97" s="211"/>
      <c r="J97" s="212">
        <f>ROUND(I97*H97,2)</f>
        <v>0</v>
      </c>
      <c r="K97" s="208" t="s">
        <v>134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0.00049569999999999996</v>
      </c>
      <c r="R97" s="215">
        <f>Q97*H97</f>
        <v>0.0049569999999999996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230</v>
      </c>
      <c r="AT97" s="217" t="s">
        <v>130</v>
      </c>
      <c r="AU97" s="217" t="s">
        <v>136</v>
      </c>
      <c r="AY97" s="19" t="s">
        <v>128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136</v>
      </c>
      <c r="BK97" s="218">
        <f>ROUND(I97*H97,2)</f>
        <v>0</v>
      </c>
      <c r="BL97" s="19" t="s">
        <v>230</v>
      </c>
      <c r="BM97" s="217" t="s">
        <v>593</v>
      </c>
    </row>
    <row r="98" s="2" customFormat="1">
      <c r="A98" s="40"/>
      <c r="B98" s="41"/>
      <c r="C98" s="42"/>
      <c r="D98" s="219" t="s">
        <v>138</v>
      </c>
      <c r="E98" s="42"/>
      <c r="F98" s="220" t="s">
        <v>594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138</v>
      </c>
      <c r="AU98" s="19" t="s">
        <v>136</v>
      </c>
    </row>
    <row r="99" s="2" customFormat="1" ht="16.5" customHeight="1">
      <c r="A99" s="40"/>
      <c r="B99" s="41"/>
      <c r="C99" s="206" t="s">
        <v>135</v>
      </c>
      <c r="D99" s="206" t="s">
        <v>130</v>
      </c>
      <c r="E99" s="207" t="s">
        <v>595</v>
      </c>
      <c r="F99" s="208" t="s">
        <v>596</v>
      </c>
      <c r="G99" s="209" t="s">
        <v>264</v>
      </c>
      <c r="H99" s="210">
        <v>5</v>
      </c>
      <c r="I99" s="211"/>
      <c r="J99" s="212">
        <f>ROUND(I99*H99,2)</f>
        <v>0</v>
      </c>
      <c r="K99" s="208" t="s">
        <v>134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0.0015257999999999999</v>
      </c>
      <c r="R99" s="215">
        <f>Q99*H99</f>
        <v>0.0076289999999999995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230</v>
      </c>
      <c r="AT99" s="217" t="s">
        <v>130</v>
      </c>
      <c r="AU99" s="217" t="s">
        <v>136</v>
      </c>
      <c r="AY99" s="19" t="s">
        <v>128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136</v>
      </c>
      <c r="BK99" s="218">
        <f>ROUND(I99*H99,2)</f>
        <v>0</v>
      </c>
      <c r="BL99" s="19" t="s">
        <v>230</v>
      </c>
      <c r="BM99" s="217" t="s">
        <v>597</v>
      </c>
    </row>
    <row r="100" s="2" customFormat="1">
      <c r="A100" s="40"/>
      <c r="B100" s="41"/>
      <c r="C100" s="42"/>
      <c r="D100" s="219" t="s">
        <v>138</v>
      </c>
      <c r="E100" s="42"/>
      <c r="F100" s="220" t="s">
        <v>598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138</v>
      </c>
      <c r="AU100" s="19" t="s">
        <v>136</v>
      </c>
    </row>
    <row r="101" s="2" customFormat="1" ht="16.5" customHeight="1">
      <c r="A101" s="40"/>
      <c r="B101" s="41"/>
      <c r="C101" s="206" t="s">
        <v>161</v>
      </c>
      <c r="D101" s="206" t="s">
        <v>130</v>
      </c>
      <c r="E101" s="207" t="s">
        <v>599</v>
      </c>
      <c r="F101" s="208" t="s">
        <v>600</v>
      </c>
      <c r="G101" s="209" t="s">
        <v>215</v>
      </c>
      <c r="H101" s="210">
        <v>1</v>
      </c>
      <c r="I101" s="211"/>
      <c r="J101" s="212">
        <f>ROUND(I101*H101,2)</f>
        <v>0</v>
      </c>
      <c r="K101" s="208" t="s">
        <v>134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0.00092000000000000003</v>
      </c>
      <c r="R101" s="215">
        <f>Q101*H101</f>
        <v>0.00092000000000000003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230</v>
      </c>
      <c r="AT101" s="217" t="s">
        <v>130</v>
      </c>
      <c r="AU101" s="217" t="s">
        <v>136</v>
      </c>
      <c r="AY101" s="19" t="s">
        <v>128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136</v>
      </c>
      <c r="BK101" s="218">
        <f>ROUND(I101*H101,2)</f>
        <v>0</v>
      </c>
      <c r="BL101" s="19" t="s">
        <v>230</v>
      </c>
      <c r="BM101" s="217" t="s">
        <v>601</v>
      </c>
    </row>
    <row r="102" s="2" customFormat="1">
      <c r="A102" s="40"/>
      <c r="B102" s="41"/>
      <c r="C102" s="42"/>
      <c r="D102" s="219" t="s">
        <v>138</v>
      </c>
      <c r="E102" s="42"/>
      <c r="F102" s="220" t="s">
        <v>602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138</v>
      </c>
      <c r="AU102" s="19" t="s">
        <v>136</v>
      </c>
    </row>
    <row r="103" s="2" customFormat="1" ht="16.5" customHeight="1">
      <c r="A103" s="40"/>
      <c r="B103" s="41"/>
      <c r="C103" s="206" t="s">
        <v>167</v>
      </c>
      <c r="D103" s="206" t="s">
        <v>130</v>
      </c>
      <c r="E103" s="207" t="s">
        <v>603</v>
      </c>
      <c r="F103" s="208" t="s">
        <v>604</v>
      </c>
      <c r="G103" s="209" t="s">
        <v>215</v>
      </c>
      <c r="H103" s="210">
        <v>1</v>
      </c>
      <c r="I103" s="211"/>
      <c r="J103" s="212">
        <f>ROUND(I103*H103,2)</f>
        <v>0</v>
      </c>
      <c r="K103" s="208" t="s">
        <v>134</v>
      </c>
      <c r="L103" s="46"/>
      <c r="M103" s="213" t="s">
        <v>19</v>
      </c>
      <c r="N103" s="214" t="s">
        <v>44</v>
      </c>
      <c r="O103" s="86"/>
      <c r="P103" s="215">
        <f>O103*H103</f>
        <v>0</v>
      </c>
      <c r="Q103" s="215">
        <v>0.00034000000000000002</v>
      </c>
      <c r="R103" s="215">
        <f>Q103*H103</f>
        <v>0.00034000000000000002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230</v>
      </c>
      <c r="AT103" s="217" t="s">
        <v>130</v>
      </c>
      <c r="AU103" s="217" t="s">
        <v>136</v>
      </c>
      <c r="AY103" s="19" t="s">
        <v>128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136</v>
      </c>
      <c r="BK103" s="218">
        <f>ROUND(I103*H103,2)</f>
        <v>0</v>
      </c>
      <c r="BL103" s="19" t="s">
        <v>230</v>
      </c>
      <c r="BM103" s="217" t="s">
        <v>605</v>
      </c>
    </row>
    <row r="104" s="2" customFormat="1">
      <c r="A104" s="40"/>
      <c r="B104" s="41"/>
      <c r="C104" s="42"/>
      <c r="D104" s="219" t="s">
        <v>138</v>
      </c>
      <c r="E104" s="42"/>
      <c r="F104" s="220" t="s">
        <v>606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138</v>
      </c>
      <c r="AU104" s="19" t="s">
        <v>136</v>
      </c>
    </row>
    <row r="105" s="2" customFormat="1" ht="16.5" customHeight="1">
      <c r="A105" s="40"/>
      <c r="B105" s="41"/>
      <c r="C105" s="206" t="s">
        <v>173</v>
      </c>
      <c r="D105" s="206" t="s">
        <v>130</v>
      </c>
      <c r="E105" s="207" t="s">
        <v>607</v>
      </c>
      <c r="F105" s="208" t="s">
        <v>608</v>
      </c>
      <c r="G105" s="209" t="s">
        <v>264</v>
      </c>
      <c r="H105" s="210">
        <v>17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230</v>
      </c>
      <c r="AT105" s="217" t="s">
        <v>130</v>
      </c>
      <c r="AU105" s="217" t="s">
        <v>136</v>
      </c>
      <c r="AY105" s="19" t="s">
        <v>128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136</v>
      </c>
      <c r="BK105" s="218">
        <f>ROUND(I105*H105,2)</f>
        <v>0</v>
      </c>
      <c r="BL105" s="19" t="s">
        <v>230</v>
      </c>
      <c r="BM105" s="217" t="s">
        <v>609</v>
      </c>
    </row>
    <row r="106" s="14" customFormat="1">
      <c r="A106" s="14"/>
      <c r="B106" s="235"/>
      <c r="C106" s="236"/>
      <c r="D106" s="226" t="s">
        <v>140</v>
      </c>
      <c r="E106" s="237" t="s">
        <v>19</v>
      </c>
      <c r="F106" s="238" t="s">
        <v>236</v>
      </c>
      <c r="G106" s="236"/>
      <c r="H106" s="239">
        <v>17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140</v>
      </c>
      <c r="AU106" s="245" t="s">
        <v>136</v>
      </c>
      <c r="AV106" s="14" t="s">
        <v>136</v>
      </c>
      <c r="AW106" s="14" t="s">
        <v>33</v>
      </c>
      <c r="AX106" s="14" t="s">
        <v>80</v>
      </c>
      <c r="AY106" s="245" t="s">
        <v>128</v>
      </c>
    </row>
    <row r="107" s="2" customFormat="1" ht="24.15" customHeight="1">
      <c r="A107" s="40"/>
      <c r="B107" s="41"/>
      <c r="C107" s="206" t="s">
        <v>181</v>
      </c>
      <c r="D107" s="206" t="s">
        <v>130</v>
      </c>
      <c r="E107" s="207" t="s">
        <v>610</v>
      </c>
      <c r="F107" s="208" t="s">
        <v>611</v>
      </c>
      <c r="G107" s="209" t="s">
        <v>176</v>
      </c>
      <c r="H107" s="210">
        <v>0.014999999999999999</v>
      </c>
      <c r="I107" s="211"/>
      <c r="J107" s="212">
        <f>ROUND(I107*H107,2)</f>
        <v>0</v>
      </c>
      <c r="K107" s="208" t="s">
        <v>134</v>
      </c>
      <c r="L107" s="46"/>
      <c r="M107" s="213" t="s">
        <v>19</v>
      </c>
      <c r="N107" s="214" t="s">
        <v>44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230</v>
      </c>
      <c r="AT107" s="217" t="s">
        <v>130</v>
      </c>
      <c r="AU107" s="217" t="s">
        <v>136</v>
      </c>
      <c r="AY107" s="19" t="s">
        <v>128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136</v>
      </c>
      <c r="BK107" s="218">
        <f>ROUND(I107*H107,2)</f>
        <v>0</v>
      </c>
      <c r="BL107" s="19" t="s">
        <v>230</v>
      </c>
      <c r="BM107" s="217" t="s">
        <v>612</v>
      </c>
    </row>
    <row r="108" s="2" customFormat="1">
      <c r="A108" s="40"/>
      <c r="B108" s="41"/>
      <c r="C108" s="42"/>
      <c r="D108" s="219" t="s">
        <v>138</v>
      </c>
      <c r="E108" s="42"/>
      <c r="F108" s="220" t="s">
        <v>613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138</v>
      </c>
      <c r="AU108" s="19" t="s">
        <v>136</v>
      </c>
    </row>
    <row r="109" s="12" customFormat="1" ht="22.8" customHeight="1">
      <c r="A109" s="12"/>
      <c r="B109" s="190"/>
      <c r="C109" s="191"/>
      <c r="D109" s="192" t="s">
        <v>71</v>
      </c>
      <c r="E109" s="204" t="s">
        <v>614</v>
      </c>
      <c r="F109" s="204" t="s">
        <v>615</v>
      </c>
      <c r="G109" s="191"/>
      <c r="H109" s="191"/>
      <c r="I109" s="194"/>
      <c r="J109" s="205">
        <f>BK109</f>
        <v>0</v>
      </c>
      <c r="K109" s="191"/>
      <c r="L109" s="196"/>
      <c r="M109" s="197"/>
      <c r="N109" s="198"/>
      <c r="O109" s="198"/>
      <c r="P109" s="199">
        <f>SUM(P110:P123)</f>
        <v>0</v>
      </c>
      <c r="Q109" s="198"/>
      <c r="R109" s="199">
        <f>SUM(R110:R123)</f>
        <v>0.059413497599999997</v>
      </c>
      <c r="S109" s="198"/>
      <c r="T109" s="200">
        <f>SUM(T110:T123)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136</v>
      </c>
      <c r="AT109" s="202" t="s">
        <v>71</v>
      </c>
      <c r="AU109" s="202" t="s">
        <v>80</v>
      </c>
      <c r="AY109" s="201" t="s">
        <v>128</v>
      </c>
      <c r="BK109" s="203">
        <f>SUM(BK110:BK123)</f>
        <v>0</v>
      </c>
    </row>
    <row r="110" s="2" customFormat="1" ht="21.75" customHeight="1">
      <c r="A110" s="40"/>
      <c r="B110" s="41"/>
      <c r="C110" s="206" t="s">
        <v>188</v>
      </c>
      <c r="D110" s="206" t="s">
        <v>130</v>
      </c>
      <c r="E110" s="207" t="s">
        <v>616</v>
      </c>
      <c r="F110" s="208" t="s">
        <v>617</v>
      </c>
      <c r="G110" s="209" t="s">
        <v>264</v>
      </c>
      <c r="H110" s="210">
        <v>37.299999999999997</v>
      </c>
      <c r="I110" s="211"/>
      <c r="J110" s="212">
        <f>ROUND(I110*H110,2)</f>
        <v>0</v>
      </c>
      <c r="K110" s="208" t="s">
        <v>134</v>
      </c>
      <c r="L110" s="46"/>
      <c r="M110" s="213" t="s">
        <v>19</v>
      </c>
      <c r="N110" s="214" t="s">
        <v>44</v>
      </c>
      <c r="O110" s="86"/>
      <c r="P110" s="215">
        <f>O110*H110</f>
        <v>0</v>
      </c>
      <c r="Q110" s="215">
        <v>0.00086032199999999995</v>
      </c>
      <c r="R110" s="215">
        <f>Q110*H110</f>
        <v>0.032090010599999996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230</v>
      </c>
      <c r="AT110" s="217" t="s">
        <v>130</v>
      </c>
      <c r="AU110" s="217" t="s">
        <v>136</v>
      </c>
      <c r="AY110" s="19" t="s">
        <v>128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136</v>
      </c>
      <c r="BK110" s="218">
        <f>ROUND(I110*H110,2)</f>
        <v>0</v>
      </c>
      <c r="BL110" s="19" t="s">
        <v>230</v>
      </c>
      <c r="BM110" s="217" t="s">
        <v>618</v>
      </c>
    </row>
    <row r="111" s="2" customFormat="1">
      <c r="A111" s="40"/>
      <c r="B111" s="41"/>
      <c r="C111" s="42"/>
      <c r="D111" s="219" t="s">
        <v>138</v>
      </c>
      <c r="E111" s="42"/>
      <c r="F111" s="220" t="s">
        <v>619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138</v>
      </c>
      <c r="AU111" s="19" t="s">
        <v>136</v>
      </c>
    </row>
    <row r="112" s="13" customFormat="1">
      <c r="A112" s="13"/>
      <c r="B112" s="224"/>
      <c r="C112" s="225"/>
      <c r="D112" s="226" t="s">
        <v>140</v>
      </c>
      <c r="E112" s="227" t="s">
        <v>19</v>
      </c>
      <c r="F112" s="228" t="s">
        <v>620</v>
      </c>
      <c r="G112" s="225"/>
      <c r="H112" s="227" t="s">
        <v>19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140</v>
      </c>
      <c r="AU112" s="234" t="s">
        <v>136</v>
      </c>
      <c r="AV112" s="13" t="s">
        <v>80</v>
      </c>
      <c r="AW112" s="13" t="s">
        <v>33</v>
      </c>
      <c r="AX112" s="13" t="s">
        <v>72</v>
      </c>
      <c r="AY112" s="234" t="s">
        <v>128</v>
      </c>
    </row>
    <row r="113" s="14" customFormat="1">
      <c r="A113" s="14"/>
      <c r="B113" s="235"/>
      <c r="C113" s="236"/>
      <c r="D113" s="226" t="s">
        <v>140</v>
      </c>
      <c r="E113" s="237" t="s">
        <v>19</v>
      </c>
      <c r="F113" s="238" t="s">
        <v>621</v>
      </c>
      <c r="G113" s="236"/>
      <c r="H113" s="239">
        <v>37.299999999999997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140</v>
      </c>
      <c r="AU113" s="245" t="s">
        <v>136</v>
      </c>
      <c r="AV113" s="14" t="s">
        <v>136</v>
      </c>
      <c r="AW113" s="14" t="s">
        <v>33</v>
      </c>
      <c r="AX113" s="14" t="s">
        <v>80</v>
      </c>
      <c r="AY113" s="245" t="s">
        <v>128</v>
      </c>
    </row>
    <row r="114" s="2" customFormat="1" ht="33" customHeight="1">
      <c r="A114" s="40"/>
      <c r="B114" s="41"/>
      <c r="C114" s="206" t="s">
        <v>193</v>
      </c>
      <c r="D114" s="206" t="s">
        <v>130</v>
      </c>
      <c r="E114" s="207" t="s">
        <v>622</v>
      </c>
      <c r="F114" s="208" t="s">
        <v>623</v>
      </c>
      <c r="G114" s="209" t="s">
        <v>264</v>
      </c>
      <c r="H114" s="210">
        <v>37.299999999999997</v>
      </c>
      <c r="I114" s="211"/>
      <c r="J114" s="212">
        <f>ROUND(I114*H114,2)</f>
        <v>0</v>
      </c>
      <c r="K114" s="208" t="s">
        <v>134</v>
      </c>
      <c r="L114" s="46"/>
      <c r="M114" s="213" t="s">
        <v>19</v>
      </c>
      <c r="N114" s="214" t="s">
        <v>44</v>
      </c>
      <c r="O114" s="86"/>
      <c r="P114" s="215">
        <f>O114*H114</f>
        <v>0</v>
      </c>
      <c r="Q114" s="215">
        <v>0.00019656</v>
      </c>
      <c r="R114" s="215">
        <f>Q114*H114</f>
        <v>0.0073316879999999994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230</v>
      </c>
      <c r="AT114" s="217" t="s">
        <v>130</v>
      </c>
      <c r="AU114" s="217" t="s">
        <v>136</v>
      </c>
      <c r="AY114" s="19" t="s">
        <v>128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136</v>
      </c>
      <c r="BK114" s="218">
        <f>ROUND(I114*H114,2)</f>
        <v>0</v>
      </c>
      <c r="BL114" s="19" t="s">
        <v>230</v>
      </c>
      <c r="BM114" s="217" t="s">
        <v>624</v>
      </c>
    </row>
    <row r="115" s="2" customFormat="1">
      <c r="A115" s="40"/>
      <c r="B115" s="41"/>
      <c r="C115" s="42"/>
      <c r="D115" s="219" t="s">
        <v>138</v>
      </c>
      <c r="E115" s="42"/>
      <c r="F115" s="220" t="s">
        <v>625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138</v>
      </c>
      <c r="AU115" s="19" t="s">
        <v>136</v>
      </c>
    </row>
    <row r="116" s="14" customFormat="1">
      <c r="A116" s="14"/>
      <c r="B116" s="235"/>
      <c r="C116" s="236"/>
      <c r="D116" s="226" t="s">
        <v>140</v>
      </c>
      <c r="E116" s="237" t="s">
        <v>19</v>
      </c>
      <c r="F116" s="238" t="s">
        <v>626</v>
      </c>
      <c r="G116" s="236"/>
      <c r="H116" s="239">
        <v>37.299999999999997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140</v>
      </c>
      <c r="AU116" s="245" t="s">
        <v>136</v>
      </c>
      <c r="AV116" s="14" t="s">
        <v>136</v>
      </c>
      <c r="AW116" s="14" t="s">
        <v>33</v>
      </c>
      <c r="AX116" s="14" t="s">
        <v>80</v>
      </c>
      <c r="AY116" s="245" t="s">
        <v>128</v>
      </c>
    </row>
    <row r="117" s="2" customFormat="1" ht="16.5" customHeight="1">
      <c r="A117" s="40"/>
      <c r="B117" s="41"/>
      <c r="C117" s="206" t="s">
        <v>199</v>
      </c>
      <c r="D117" s="206" t="s">
        <v>130</v>
      </c>
      <c r="E117" s="207" t="s">
        <v>627</v>
      </c>
      <c r="F117" s="208" t="s">
        <v>628</v>
      </c>
      <c r="G117" s="209" t="s">
        <v>215</v>
      </c>
      <c r="H117" s="210">
        <v>2</v>
      </c>
      <c r="I117" s="211"/>
      <c r="J117" s="212">
        <f>ROUND(I117*H117,2)</f>
        <v>0</v>
      </c>
      <c r="K117" s="208" t="s">
        <v>134</v>
      </c>
      <c r="L117" s="46"/>
      <c r="M117" s="213" t="s">
        <v>19</v>
      </c>
      <c r="N117" s="214" t="s">
        <v>44</v>
      </c>
      <c r="O117" s="86"/>
      <c r="P117" s="215">
        <f>O117*H117</f>
        <v>0</v>
      </c>
      <c r="Q117" s="215">
        <v>0.00075000000000000002</v>
      </c>
      <c r="R117" s="215">
        <f>Q117*H117</f>
        <v>0.0015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230</v>
      </c>
      <c r="AT117" s="217" t="s">
        <v>130</v>
      </c>
      <c r="AU117" s="217" t="s">
        <v>136</v>
      </c>
      <c r="AY117" s="19" t="s">
        <v>128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136</v>
      </c>
      <c r="BK117" s="218">
        <f>ROUND(I117*H117,2)</f>
        <v>0</v>
      </c>
      <c r="BL117" s="19" t="s">
        <v>230</v>
      </c>
      <c r="BM117" s="217" t="s">
        <v>629</v>
      </c>
    </row>
    <row r="118" s="2" customFormat="1">
      <c r="A118" s="40"/>
      <c r="B118" s="41"/>
      <c r="C118" s="42"/>
      <c r="D118" s="219" t="s">
        <v>138</v>
      </c>
      <c r="E118" s="42"/>
      <c r="F118" s="220" t="s">
        <v>630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138</v>
      </c>
      <c r="AU118" s="19" t="s">
        <v>136</v>
      </c>
    </row>
    <row r="119" s="2" customFormat="1" ht="24.15" customHeight="1">
      <c r="A119" s="40"/>
      <c r="B119" s="41"/>
      <c r="C119" s="206" t="s">
        <v>8</v>
      </c>
      <c r="D119" s="206" t="s">
        <v>130</v>
      </c>
      <c r="E119" s="207" t="s">
        <v>631</v>
      </c>
      <c r="F119" s="208" t="s">
        <v>632</v>
      </c>
      <c r="G119" s="209" t="s">
        <v>264</v>
      </c>
      <c r="H119" s="210">
        <v>46.700000000000003</v>
      </c>
      <c r="I119" s="211"/>
      <c r="J119" s="212">
        <f>ROUND(I119*H119,2)</f>
        <v>0</v>
      </c>
      <c r="K119" s="208" t="s">
        <v>19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0.00039596999999999999</v>
      </c>
      <c r="R119" s="215">
        <f>Q119*H119</f>
        <v>0.018491799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230</v>
      </c>
      <c r="AT119" s="217" t="s">
        <v>130</v>
      </c>
      <c r="AU119" s="217" t="s">
        <v>136</v>
      </c>
      <c r="AY119" s="19" t="s">
        <v>128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136</v>
      </c>
      <c r="BK119" s="218">
        <f>ROUND(I119*H119,2)</f>
        <v>0</v>
      </c>
      <c r="BL119" s="19" t="s">
        <v>230</v>
      </c>
      <c r="BM119" s="217" t="s">
        <v>633</v>
      </c>
    </row>
    <row r="120" s="14" customFormat="1">
      <c r="A120" s="14"/>
      <c r="B120" s="235"/>
      <c r="C120" s="236"/>
      <c r="D120" s="226" t="s">
        <v>140</v>
      </c>
      <c r="E120" s="237" t="s">
        <v>19</v>
      </c>
      <c r="F120" s="238" t="s">
        <v>634</v>
      </c>
      <c r="G120" s="236"/>
      <c r="H120" s="239">
        <v>46.700000000000003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140</v>
      </c>
      <c r="AU120" s="245" t="s">
        <v>136</v>
      </c>
      <c r="AV120" s="14" t="s">
        <v>136</v>
      </c>
      <c r="AW120" s="14" t="s">
        <v>33</v>
      </c>
      <c r="AX120" s="14" t="s">
        <v>80</v>
      </c>
      <c r="AY120" s="245" t="s">
        <v>128</v>
      </c>
    </row>
    <row r="121" s="2" customFormat="1" ht="16.5" customHeight="1">
      <c r="A121" s="40"/>
      <c r="B121" s="41"/>
      <c r="C121" s="206" t="s">
        <v>212</v>
      </c>
      <c r="D121" s="206" t="s">
        <v>130</v>
      </c>
      <c r="E121" s="207" t="s">
        <v>635</v>
      </c>
      <c r="F121" s="208" t="s">
        <v>636</v>
      </c>
      <c r="G121" s="209" t="s">
        <v>215</v>
      </c>
      <c r="H121" s="210">
        <v>2</v>
      </c>
      <c r="I121" s="211"/>
      <c r="J121" s="212">
        <f>ROUND(I121*H121,2)</f>
        <v>0</v>
      </c>
      <c r="K121" s="208" t="s">
        <v>19</v>
      </c>
      <c r="L121" s="46"/>
      <c r="M121" s="213" t="s">
        <v>19</v>
      </c>
      <c r="N121" s="214" t="s">
        <v>44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230</v>
      </c>
      <c r="AT121" s="217" t="s">
        <v>130</v>
      </c>
      <c r="AU121" s="217" t="s">
        <v>136</v>
      </c>
      <c r="AY121" s="19" t="s">
        <v>128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136</v>
      </c>
      <c r="BK121" s="218">
        <f>ROUND(I121*H121,2)</f>
        <v>0</v>
      </c>
      <c r="BL121" s="19" t="s">
        <v>230</v>
      </c>
      <c r="BM121" s="217" t="s">
        <v>637</v>
      </c>
    </row>
    <row r="122" s="2" customFormat="1" ht="24.15" customHeight="1">
      <c r="A122" s="40"/>
      <c r="B122" s="41"/>
      <c r="C122" s="206" t="s">
        <v>218</v>
      </c>
      <c r="D122" s="206" t="s">
        <v>130</v>
      </c>
      <c r="E122" s="207" t="s">
        <v>638</v>
      </c>
      <c r="F122" s="208" t="s">
        <v>639</v>
      </c>
      <c r="G122" s="209" t="s">
        <v>176</v>
      </c>
      <c r="H122" s="210">
        <v>0.058999999999999997</v>
      </c>
      <c r="I122" s="211"/>
      <c r="J122" s="212">
        <f>ROUND(I122*H122,2)</f>
        <v>0</v>
      </c>
      <c r="K122" s="208" t="s">
        <v>134</v>
      </c>
      <c r="L122" s="46"/>
      <c r="M122" s="213" t="s">
        <v>19</v>
      </c>
      <c r="N122" s="214" t="s">
        <v>44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230</v>
      </c>
      <c r="AT122" s="217" t="s">
        <v>130</v>
      </c>
      <c r="AU122" s="217" t="s">
        <v>136</v>
      </c>
      <c r="AY122" s="19" t="s">
        <v>128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136</v>
      </c>
      <c r="BK122" s="218">
        <f>ROUND(I122*H122,2)</f>
        <v>0</v>
      </c>
      <c r="BL122" s="19" t="s">
        <v>230</v>
      </c>
      <c r="BM122" s="217" t="s">
        <v>640</v>
      </c>
    </row>
    <row r="123" s="2" customFormat="1">
      <c r="A123" s="40"/>
      <c r="B123" s="41"/>
      <c r="C123" s="42"/>
      <c r="D123" s="219" t="s">
        <v>138</v>
      </c>
      <c r="E123" s="42"/>
      <c r="F123" s="220" t="s">
        <v>641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138</v>
      </c>
      <c r="AU123" s="19" t="s">
        <v>136</v>
      </c>
    </row>
    <row r="124" s="12" customFormat="1" ht="22.8" customHeight="1">
      <c r="A124" s="12"/>
      <c r="B124" s="190"/>
      <c r="C124" s="191"/>
      <c r="D124" s="192" t="s">
        <v>71</v>
      </c>
      <c r="E124" s="204" t="s">
        <v>308</v>
      </c>
      <c r="F124" s="204" t="s">
        <v>309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SUM(P125:P155)</f>
        <v>0</v>
      </c>
      <c r="Q124" s="198"/>
      <c r="R124" s="199">
        <f>SUM(R125:R155)</f>
        <v>0.07745930999999999</v>
      </c>
      <c r="S124" s="198"/>
      <c r="T124" s="200">
        <f>SUM(T125:T155)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136</v>
      </c>
      <c r="AT124" s="202" t="s">
        <v>71</v>
      </c>
      <c r="AU124" s="202" t="s">
        <v>80</v>
      </c>
      <c r="AY124" s="201" t="s">
        <v>128</v>
      </c>
      <c r="BK124" s="203">
        <f>SUM(BK125:BK155)</f>
        <v>0</v>
      </c>
    </row>
    <row r="125" s="2" customFormat="1" ht="16.5" customHeight="1">
      <c r="A125" s="40"/>
      <c r="B125" s="41"/>
      <c r="C125" s="206" t="s">
        <v>224</v>
      </c>
      <c r="D125" s="206" t="s">
        <v>130</v>
      </c>
      <c r="E125" s="207" t="s">
        <v>642</v>
      </c>
      <c r="F125" s="208" t="s">
        <v>643</v>
      </c>
      <c r="G125" s="209" t="s">
        <v>313</v>
      </c>
      <c r="H125" s="210">
        <v>1</v>
      </c>
      <c r="I125" s="211"/>
      <c r="J125" s="212">
        <f>ROUND(I125*H125,2)</f>
        <v>0</v>
      </c>
      <c r="K125" s="208" t="s">
        <v>134</v>
      </c>
      <c r="L125" s="46"/>
      <c r="M125" s="213" t="s">
        <v>19</v>
      </c>
      <c r="N125" s="214" t="s">
        <v>44</v>
      </c>
      <c r="O125" s="86"/>
      <c r="P125" s="215">
        <f>O125*H125</f>
        <v>0</v>
      </c>
      <c r="Q125" s="215">
        <v>0.041029999999999997</v>
      </c>
      <c r="R125" s="215">
        <f>Q125*H125</f>
        <v>0.041029999999999997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230</v>
      </c>
      <c r="AT125" s="217" t="s">
        <v>130</v>
      </c>
      <c r="AU125" s="217" t="s">
        <v>136</v>
      </c>
      <c r="AY125" s="19" t="s">
        <v>128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136</v>
      </c>
      <c r="BK125" s="218">
        <f>ROUND(I125*H125,2)</f>
        <v>0</v>
      </c>
      <c r="BL125" s="19" t="s">
        <v>230</v>
      </c>
      <c r="BM125" s="217" t="s">
        <v>644</v>
      </c>
    </row>
    <row r="126" s="2" customFormat="1">
      <c r="A126" s="40"/>
      <c r="B126" s="41"/>
      <c r="C126" s="42"/>
      <c r="D126" s="219" t="s">
        <v>138</v>
      </c>
      <c r="E126" s="42"/>
      <c r="F126" s="220" t="s">
        <v>645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138</v>
      </c>
      <c r="AU126" s="19" t="s">
        <v>136</v>
      </c>
    </row>
    <row r="127" s="2" customFormat="1" ht="24.15" customHeight="1">
      <c r="A127" s="40"/>
      <c r="B127" s="41"/>
      <c r="C127" s="206" t="s">
        <v>230</v>
      </c>
      <c r="D127" s="206" t="s">
        <v>130</v>
      </c>
      <c r="E127" s="207" t="s">
        <v>646</v>
      </c>
      <c r="F127" s="208" t="s">
        <v>647</v>
      </c>
      <c r="G127" s="209" t="s">
        <v>313</v>
      </c>
      <c r="H127" s="210">
        <v>1</v>
      </c>
      <c r="I127" s="211"/>
      <c r="J127" s="212">
        <f>ROUND(I127*H127,2)</f>
        <v>0</v>
      </c>
      <c r="K127" s="208" t="s">
        <v>134</v>
      </c>
      <c r="L127" s="46"/>
      <c r="M127" s="213" t="s">
        <v>19</v>
      </c>
      <c r="N127" s="214" t="s">
        <v>44</v>
      </c>
      <c r="O127" s="86"/>
      <c r="P127" s="215">
        <f>O127*H127</f>
        <v>0</v>
      </c>
      <c r="Q127" s="215">
        <v>0.015469999999999999</v>
      </c>
      <c r="R127" s="215">
        <f>Q127*H127</f>
        <v>0.015469999999999999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230</v>
      </c>
      <c r="AT127" s="217" t="s">
        <v>130</v>
      </c>
      <c r="AU127" s="217" t="s">
        <v>136</v>
      </c>
      <c r="AY127" s="19" t="s">
        <v>128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136</v>
      </c>
      <c r="BK127" s="218">
        <f>ROUND(I127*H127,2)</f>
        <v>0</v>
      </c>
      <c r="BL127" s="19" t="s">
        <v>230</v>
      </c>
      <c r="BM127" s="217" t="s">
        <v>648</v>
      </c>
    </row>
    <row r="128" s="2" customFormat="1">
      <c r="A128" s="40"/>
      <c r="B128" s="41"/>
      <c r="C128" s="42"/>
      <c r="D128" s="219" t="s">
        <v>138</v>
      </c>
      <c r="E128" s="42"/>
      <c r="F128" s="220" t="s">
        <v>649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138</v>
      </c>
      <c r="AU128" s="19" t="s">
        <v>136</v>
      </c>
    </row>
    <row r="129" s="2" customFormat="1" ht="16.5" customHeight="1">
      <c r="A129" s="40"/>
      <c r="B129" s="41"/>
      <c r="C129" s="206" t="s">
        <v>236</v>
      </c>
      <c r="D129" s="206" t="s">
        <v>130</v>
      </c>
      <c r="E129" s="207" t="s">
        <v>650</v>
      </c>
      <c r="F129" s="208" t="s">
        <v>651</v>
      </c>
      <c r="G129" s="209" t="s">
        <v>215</v>
      </c>
      <c r="H129" s="210">
        <v>1</v>
      </c>
      <c r="I129" s="211"/>
      <c r="J129" s="212">
        <f>ROUND(I129*H129,2)</f>
        <v>0</v>
      </c>
      <c r="K129" s="208" t="s">
        <v>134</v>
      </c>
      <c r="L129" s="46"/>
      <c r="M129" s="213" t="s">
        <v>19</v>
      </c>
      <c r="N129" s="214" t="s">
        <v>44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230</v>
      </c>
      <c r="AT129" s="217" t="s">
        <v>130</v>
      </c>
      <c r="AU129" s="217" t="s">
        <v>136</v>
      </c>
      <c r="AY129" s="19" t="s">
        <v>128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136</v>
      </c>
      <c r="BK129" s="218">
        <f>ROUND(I129*H129,2)</f>
        <v>0</v>
      </c>
      <c r="BL129" s="19" t="s">
        <v>230</v>
      </c>
      <c r="BM129" s="217" t="s">
        <v>652</v>
      </c>
    </row>
    <row r="130" s="2" customFormat="1">
      <c r="A130" s="40"/>
      <c r="B130" s="41"/>
      <c r="C130" s="42"/>
      <c r="D130" s="219" t="s">
        <v>138</v>
      </c>
      <c r="E130" s="42"/>
      <c r="F130" s="220" t="s">
        <v>653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138</v>
      </c>
      <c r="AU130" s="19" t="s">
        <v>136</v>
      </c>
    </row>
    <row r="131" s="2" customFormat="1" ht="16.5" customHeight="1">
      <c r="A131" s="40"/>
      <c r="B131" s="41"/>
      <c r="C131" s="246" t="s">
        <v>241</v>
      </c>
      <c r="D131" s="246" t="s">
        <v>189</v>
      </c>
      <c r="E131" s="247" t="s">
        <v>654</v>
      </c>
      <c r="F131" s="248" t="s">
        <v>655</v>
      </c>
      <c r="G131" s="249" t="s">
        <v>215</v>
      </c>
      <c r="H131" s="250">
        <v>1</v>
      </c>
      <c r="I131" s="251"/>
      <c r="J131" s="252">
        <f>ROUND(I131*H131,2)</f>
        <v>0</v>
      </c>
      <c r="K131" s="248" t="s">
        <v>134</v>
      </c>
      <c r="L131" s="253"/>
      <c r="M131" s="254" t="s">
        <v>19</v>
      </c>
      <c r="N131" s="255" t="s">
        <v>44</v>
      </c>
      <c r="O131" s="86"/>
      <c r="P131" s="215">
        <f>O131*H131</f>
        <v>0</v>
      </c>
      <c r="Q131" s="215">
        <v>0.00050000000000000001</v>
      </c>
      <c r="R131" s="215">
        <f>Q131*H131</f>
        <v>0.00050000000000000001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326</v>
      </c>
      <c r="AT131" s="217" t="s">
        <v>189</v>
      </c>
      <c r="AU131" s="217" t="s">
        <v>136</v>
      </c>
      <c r="AY131" s="19" t="s">
        <v>128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136</v>
      </c>
      <c r="BK131" s="218">
        <f>ROUND(I131*H131,2)</f>
        <v>0</v>
      </c>
      <c r="BL131" s="19" t="s">
        <v>230</v>
      </c>
      <c r="BM131" s="217" t="s">
        <v>656</v>
      </c>
    </row>
    <row r="132" s="2" customFormat="1" ht="16.5" customHeight="1">
      <c r="A132" s="40"/>
      <c r="B132" s="41"/>
      <c r="C132" s="206" t="s">
        <v>250</v>
      </c>
      <c r="D132" s="206" t="s">
        <v>130</v>
      </c>
      <c r="E132" s="207" t="s">
        <v>657</v>
      </c>
      <c r="F132" s="208" t="s">
        <v>658</v>
      </c>
      <c r="G132" s="209" t="s">
        <v>215</v>
      </c>
      <c r="H132" s="210">
        <v>1</v>
      </c>
      <c r="I132" s="211"/>
      <c r="J132" s="212">
        <f>ROUND(I132*H132,2)</f>
        <v>0</v>
      </c>
      <c r="K132" s="208" t="s">
        <v>134</v>
      </c>
      <c r="L132" s="46"/>
      <c r="M132" s="213" t="s">
        <v>19</v>
      </c>
      <c r="N132" s="214" t="s">
        <v>44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230</v>
      </c>
      <c r="AT132" s="217" t="s">
        <v>130</v>
      </c>
      <c r="AU132" s="217" t="s">
        <v>136</v>
      </c>
      <c r="AY132" s="19" t="s">
        <v>128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136</v>
      </c>
      <c r="BK132" s="218">
        <f>ROUND(I132*H132,2)</f>
        <v>0</v>
      </c>
      <c r="BL132" s="19" t="s">
        <v>230</v>
      </c>
      <c r="BM132" s="217" t="s">
        <v>659</v>
      </c>
    </row>
    <row r="133" s="2" customFormat="1">
      <c r="A133" s="40"/>
      <c r="B133" s="41"/>
      <c r="C133" s="42"/>
      <c r="D133" s="219" t="s">
        <v>138</v>
      </c>
      <c r="E133" s="42"/>
      <c r="F133" s="220" t="s">
        <v>660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138</v>
      </c>
      <c r="AU133" s="19" t="s">
        <v>136</v>
      </c>
    </row>
    <row r="134" s="2" customFormat="1" ht="16.5" customHeight="1">
      <c r="A134" s="40"/>
      <c r="B134" s="41"/>
      <c r="C134" s="246" t="s">
        <v>256</v>
      </c>
      <c r="D134" s="246" t="s">
        <v>189</v>
      </c>
      <c r="E134" s="247" t="s">
        <v>661</v>
      </c>
      <c r="F134" s="248" t="s">
        <v>662</v>
      </c>
      <c r="G134" s="249" t="s">
        <v>215</v>
      </c>
      <c r="H134" s="250">
        <v>1</v>
      </c>
      <c r="I134" s="251"/>
      <c r="J134" s="252">
        <f>ROUND(I134*H134,2)</f>
        <v>0</v>
      </c>
      <c r="K134" s="248" t="s">
        <v>134</v>
      </c>
      <c r="L134" s="253"/>
      <c r="M134" s="254" t="s">
        <v>19</v>
      </c>
      <c r="N134" s="255" t="s">
        <v>44</v>
      </c>
      <c r="O134" s="86"/>
      <c r="P134" s="215">
        <f>O134*H134</f>
        <v>0</v>
      </c>
      <c r="Q134" s="215">
        <v>0.00050000000000000001</v>
      </c>
      <c r="R134" s="215">
        <f>Q134*H134</f>
        <v>0.00050000000000000001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326</v>
      </c>
      <c r="AT134" s="217" t="s">
        <v>189</v>
      </c>
      <c r="AU134" s="217" t="s">
        <v>136</v>
      </c>
      <c r="AY134" s="19" t="s">
        <v>128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136</v>
      </c>
      <c r="BK134" s="218">
        <f>ROUND(I134*H134,2)</f>
        <v>0</v>
      </c>
      <c r="BL134" s="19" t="s">
        <v>230</v>
      </c>
      <c r="BM134" s="217" t="s">
        <v>663</v>
      </c>
    </row>
    <row r="135" s="2" customFormat="1" ht="16.5" customHeight="1">
      <c r="A135" s="40"/>
      <c r="B135" s="41"/>
      <c r="C135" s="206" t="s">
        <v>7</v>
      </c>
      <c r="D135" s="206" t="s">
        <v>130</v>
      </c>
      <c r="E135" s="207" t="s">
        <v>664</v>
      </c>
      <c r="F135" s="208" t="s">
        <v>665</v>
      </c>
      <c r="G135" s="209" t="s">
        <v>215</v>
      </c>
      <c r="H135" s="210">
        <v>1</v>
      </c>
      <c r="I135" s="211"/>
      <c r="J135" s="212">
        <f>ROUND(I135*H135,2)</f>
        <v>0</v>
      </c>
      <c r="K135" s="208" t="s">
        <v>134</v>
      </c>
      <c r="L135" s="46"/>
      <c r="M135" s="213" t="s">
        <v>19</v>
      </c>
      <c r="N135" s="214" t="s">
        <v>44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230</v>
      </c>
      <c r="AT135" s="217" t="s">
        <v>130</v>
      </c>
      <c r="AU135" s="217" t="s">
        <v>136</v>
      </c>
      <c r="AY135" s="19" t="s">
        <v>128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136</v>
      </c>
      <c r="BK135" s="218">
        <f>ROUND(I135*H135,2)</f>
        <v>0</v>
      </c>
      <c r="BL135" s="19" t="s">
        <v>230</v>
      </c>
      <c r="BM135" s="217" t="s">
        <v>666</v>
      </c>
    </row>
    <row r="136" s="2" customFormat="1">
      <c r="A136" s="40"/>
      <c r="B136" s="41"/>
      <c r="C136" s="42"/>
      <c r="D136" s="219" t="s">
        <v>138</v>
      </c>
      <c r="E136" s="42"/>
      <c r="F136" s="220" t="s">
        <v>667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138</v>
      </c>
      <c r="AU136" s="19" t="s">
        <v>136</v>
      </c>
    </row>
    <row r="137" s="2" customFormat="1" ht="16.5" customHeight="1">
      <c r="A137" s="40"/>
      <c r="B137" s="41"/>
      <c r="C137" s="246" t="s">
        <v>267</v>
      </c>
      <c r="D137" s="246" t="s">
        <v>189</v>
      </c>
      <c r="E137" s="247" t="s">
        <v>668</v>
      </c>
      <c r="F137" s="248" t="s">
        <v>669</v>
      </c>
      <c r="G137" s="249" t="s">
        <v>215</v>
      </c>
      <c r="H137" s="250">
        <v>1</v>
      </c>
      <c r="I137" s="251"/>
      <c r="J137" s="252">
        <f>ROUND(I137*H137,2)</f>
        <v>0</v>
      </c>
      <c r="K137" s="248" t="s">
        <v>134</v>
      </c>
      <c r="L137" s="253"/>
      <c r="M137" s="254" t="s">
        <v>19</v>
      </c>
      <c r="N137" s="255" t="s">
        <v>44</v>
      </c>
      <c r="O137" s="86"/>
      <c r="P137" s="215">
        <f>O137*H137</f>
        <v>0</v>
      </c>
      <c r="Q137" s="215">
        <v>0.0030000000000000001</v>
      </c>
      <c r="R137" s="215">
        <f>Q137*H137</f>
        <v>0.0030000000000000001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326</v>
      </c>
      <c r="AT137" s="217" t="s">
        <v>189</v>
      </c>
      <c r="AU137" s="217" t="s">
        <v>136</v>
      </c>
      <c r="AY137" s="19" t="s">
        <v>128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136</v>
      </c>
      <c r="BK137" s="218">
        <f>ROUND(I137*H137,2)</f>
        <v>0</v>
      </c>
      <c r="BL137" s="19" t="s">
        <v>230</v>
      </c>
      <c r="BM137" s="217" t="s">
        <v>670</v>
      </c>
    </row>
    <row r="138" s="2" customFormat="1" ht="16.5" customHeight="1">
      <c r="A138" s="40"/>
      <c r="B138" s="41"/>
      <c r="C138" s="206" t="s">
        <v>271</v>
      </c>
      <c r="D138" s="206" t="s">
        <v>130</v>
      </c>
      <c r="E138" s="207" t="s">
        <v>671</v>
      </c>
      <c r="F138" s="208" t="s">
        <v>672</v>
      </c>
      <c r="G138" s="209" t="s">
        <v>215</v>
      </c>
      <c r="H138" s="210">
        <v>2</v>
      </c>
      <c r="I138" s="211"/>
      <c r="J138" s="212">
        <f>ROUND(I138*H138,2)</f>
        <v>0</v>
      </c>
      <c r="K138" s="208" t="s">
        <v>134</v>
      </c>
      <c r="L138" s="46"/>
      <c r="M138" s="213" t="s">
        <v>19</v>
      </c>
      <c r="N138" s="214" t="s">
        <v>44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230</v>
      </c>
      <c r="AT138" s="217" t="s">
        <v>130</v>
      </c>
      <c r="AU138" s="217" t="s">
        <v>136</v>
      </c>
      <c r="AY138" s="19" t="s">
        <v>128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136</v>
      </c>
      <c r="BK138" s="218">
        <f>ROUND(I138*H138,2)</f>
        <v>0</v>
      </c>
      <c r="BL138" s="19" t="s">
        <v>230</v>
      </c>
      <c r="BM138" s="217" t="s">
        <v>673</v>
      </c>
    </row>
    <row r="139" s="2" customFormat="1">
      <c r="A139" s="40"/>
      <c r="B139" s="41"/>
      <c r="C139" s="42"/>
      <c r="D139" s="219" t="s">
        <v>138</v>
      </c>
      <c r="E139" s="42"/>
      <c r="F139" s="220" t="s">
        <v>674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138</v>
      </c>
      <c r="AU139" s="19" t="s">
        <v>136</v>
      </c>
    </row>
    <row r="140" s="2" customFormat="1" ht="16.5" customHeight="1">
      <c r="A140" s="40"/>
      <c r="B140" s="41"/>
      <c r="C140" s="246" t="s">
        <v>278</v>
      </c>
      <c r="D140" s="246" t="s">
        <v>189</v>
      </c>
      <c r="E140" s="247" t="s">
        <v>675</v>
      </c>
      <c r="F140" s="248" t="s">
        <v>676</v>
      </c>
      <c r="G140" s="249" t="s">
        <v>215</v>
      </c>
      <c r="H140" s="250">
        <v>2</v>
      </c>
      <c r="I140" s="251"/>
      <c r="J140" s="252">
        <f>ROUND(I140*H140,2)</f>
        <v>0</v>
      </c>
      <c r="K140" s="248" t="s">
        <v>134</v>
      </c>
      <c r="L140" s="253"/>
      <c r="M140" s="254" t="s">
        <v>19</v>
      </c>
      <c r="N140" s="255" t="s">
        <v>44</v>
      </c>
      <c r="O140" s="86"/>
      <c r="P140" s="215">
        <f>O140*H140</f>
        <v>0</v>
      </c>
      <c r="Q140" s="215">
        <v>0.00075000000000000002</v>
      </c>
      <c r="R140" s="215">
        <f>Q140*H140</f>
        <v>0.0015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326</v>
      </c>
      <c r="AT140" s="217" t="s">
        <v>189</v>
      </c>
      <c r="AU140" s="217" t="s">
        <v>136</v>
      </c>
      <c r="AY140" s="19" t="s">
        <v>128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136</v>
      </c>
      <c r="BK140" s="218">
        <f>ROUND(I140*H140,2)</f>
        <v>0</v>
      </c>
      <c r="BL140" s="19" t="s">
        <v>230</v>
      </c>
      <c r="BM140" s="217" t="s">
        <v>677</v>
      </c>
    </row>
    <row r="141" s="2" customFormat="1" ht="16.5" customHeight="1">
      <c r="A141" s="40"/>
      <c r="B141" s="41"/>
      <c r="C141" s="206" t="s">
        <v>283</v>
      </c>
      <c r="D141" s="206" t="s">
        <v>130</v>
      </c>
      <c r="E141" s="207" t="s">
        <v>678</v>
      </c>
      <c r="F141" s="208" t="s">
        <v>679</v>
      </c>
      <c r="G141" s="209" t="s">
        <v>215</v>
      </c>
      <c r="H141" s="210">
        <v>2</v>
      </c>
      <c r="I141" s="211"/>
      <c r="J141" s="212">
        <f>ROUND(I141*H141,2)</f>
        <v>0</v>
      </c>
      <c r="K141" s="208" t="s">
        <v>134</v>
      </c>
      <c r="L141" s="46"/>
      <c r="M141" s="213" t="s">
        <v>19</v>
      </c>
      <c r="N141" s="214" t="s">
        <v>44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230</v>
      </c>
      <c r="AT141" s="217" t="s">
        <v>130</v>
      </c>
      <c r="AU141" s="217" t="s">
        <v>136</v>
      </c>
      <c r="AY141" s="19" t="s">
        <v>128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136</v>
      </c>
      <c r="BK141" s="218">
        <f>ROUND(I141*H141,2)</f>
        <v>0</v>
      </c>
      <c r="BL141" s="19" t="s">
        <v>230</v>
      </c>
      <c r="BM141" s="217" t="s">
        <v>680</v>
      </c>
    </row>
    <row r="142" s="2" customFormat="1">
      <c r="A142" s="40"/>
      <c r="B142" s="41"/>
      <c r="C142" s="42"/>
      <c r="D142" s="219" t="s">
        <v>138</v>
      </c>
      <c r="E142" s="42"/>
      <c r="F142" s="220" t="s">
        <v>681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138</v>
      </c>
      <c r="AU142" s="19" t="s">
        <v>136</v>
      </c>
    </row>
    <row r="143" s="2" customFormat="1" ht="16.5" customHeight="1">
      <c r="A143" s="40"/>
      <c r="B143" s="41"/>
      <c r="C143" s="246" t="s">
        <v>288</v>
      </c>
      <c r="D143" s="246" t="s">
        <v>189</v>
      </c>
      <c r="E143" s="247" t="s">
        <v>682</v>
      </c>
      <c r="F143" s="248" t="s">
        <v>683</v>
      </c>
      <c r="G143" s="249" t="s">
        <v>215</v>
      </c>
      <c r="H143" s="250">
        <v>2</v>
      </c>
      <c r="I143" s="251"/>
      <c r="J143" s="252">
        <f>ROUND(I143*H143,2)</f>
        <v>0</v>
      </c>
      <c r="K143" s="248" t="s">
        <v>134</v>
      </c>
      <c r="L143" s="253"/>
      <c r="M143" s="254" t="s">
        <v>19</v>
      </c>
      <c r="N143" s="255" t="s">
        <v>44</v>
      </c>
      <c r="O143" s="86"/>
      <c r="P143" s="215">
        <f>O143*H143</f>
        <v>0</v>
      </c>
      <c r="Q143" s="215">
        <v>0.00084999999999999995</v>
      </c>
      <c r="R143" s="215">
        <f>Q143*H143</f>
        <v>0.0016999999999999999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326</v>
      </c>
      <c r="AT143" s="217" t="s">
        <v>189</v>
      </c>
      <c r="AU143" s="217" t="s">
        <v>136</v>
      </c>
      <c r="AY143" s="19" t="s">
        <v>128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136</v>
      </c>
      <c r="BK143" s="218">
        <f>ROUND(I143*H143,2)</f>
        <v>0</v>
      </c>
      <c r="BL143" s="19" t="s">
        <v>230</v>
      </c>
      <c r="BM143" s="217" t="s">
        <v>684</v>
      </c>
    </row>
    <row r="144" s="2" customFormat="1" ht="16.5" customHeight="1">
      <c r="A144" s="40"/>
      <c r="B144" s="41"/>
      <c r="C144" s="206" t="s">
        <v>294</v>
      </c>
      <c r="D144" s="206" t="s">
        <v>130</v>
      </c>
      <c r="E144" s="207" t="s">
        <v>685</v>
      </c>
      <c r="F144" s="208" t="s">
        <v>686</v>
      </c>
      <c r="G144" s="209" t="s">
        <v>215</v>
      </c>
      <c r="H144" s="210">
        <v>1</v>
      </c>
      <c r="I144" s="211"/>
      <c r="J144" s="212">
        <f>ROUND(I144*H144,2)</f>
        <v>0</v>
      </c>
      <c r="K144" s="208" t="s">
        <v>134</v>
      </c>
      <c r="L144" s="46"/>
      <c r="M144" s="213" t="s">
        <v>19</v>
      </c>
      <c r="N144" s="214" t="s">
        <v>44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230</v>
      </c>
      <c r="AT144" s="217" t="s">
        <v>130</v>
      </c>
      <c r="AU144" s="217" t="s">
        <v>136</v>
      </c>
      <c r="AY144" s="19" t="s">
        <v>128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136</v>
      </c>
      <c r="BK144" s="218">
        <f>ROUND(I144*H144,2)</f>
        <v>0</v>
      </c>
      <c r="BL144" s="19" t="s">
        <v>230</v>
      </c>
      <c r="BM144" s="217" t="s">
        <v>687</v>
      </c>
    </row>
    <row r="145" s="2" customFormat="1">
      <c r="A145" s="40"/>
      <c r="B145" s="41"/>
      <c r="C145" s="42"/>
      <c r="D145" s="219" t="s">
        <v>138</v>
      </c>
      <c r="E145" s="42"/>
      <c r="F145" s="220" t="s">
        <v>688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138</v>
      </c>
      <c r="AU145" s="19" t="s">
        <v>136</v>
      </c>
    </row>
    <row r="146" s="2" customFormat="1" ht="16.5" customHeight="1">
      <c r="A146" s="40"/>
      <c r="B146" s="41"/>
      <c r="C146" s="246" t="s">
        <v>301</v>
      </c>
      <c r="D146" s="246" t="s">
        <v>189</v>
      </c>
      <c r="E146" s="247" t="s">
        <v>689</v>
      </c>
      <c r="F146" s="248" t="s">
        <v>690</v>
      </c>
      <c r="G146" s="249" t="s">
        <v>215</v>
      </c>
      <c r="H146" s="250">
        <v>1</v>
      </c>
      <c r="I146" s="251"/>
      <c r="J146" s="252">
        <f>ROUND(I146*H146,2)</f>
        <v>0</v>
      </c>
      <c r="K146" s="248" t="s">
        <v>134</v>
      </c>
      <c r="L146" s="253"/>
      <c r="M146" s="254" t="s">
        <v>19</v>
      </c>
      <c r="N146" s="255" t="s">
        <v>44</v>
      </c>
      <c r="O146" s="86"/>
      <c r="P146" s="215">
        <f>O146*H146</f>
        <v>0</v>
      </c>
      <c r="Q146" s="215">
        <v>0.0032000000000000002</v>
      </c>
      <c r="R146" s="215">
        <f>Q146*H146</f>
        <v>0.0032000000000000002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326</v>
      </c>
      <c r="AT146" s="217" t="s">
        <v>189</v>
      </c>
      <c r="AU146" s="217" t="s">
        <v>136</v>
      </c>
      <c r="AY146" s="19" t="s">
        <v>128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136</v>
      </c>
      <c r="BK146" s="218">
        <f>ROUND(I146*H146,2)</f>
        <v>0</v>
      </c>
      <c r="BL146" s="19" t="s">
        <v>230</v>
      </c>
      <c r="BM146" s="217" t="s">
        <v>691</v>
      </c>
    </row>
    <row r="147" s="2" customFormat="1" ht="24.15" customHeight="1">
      <c r="A147" s="40"/>
      <c r="B147" s="41"/>
      <c r="C147" s="206" t="s">
        <v>310</v>
      </c>
      <c r="D147" s="206" t="s">
        <v>130</v>
      </c>
      <c r="E147" s="207" t="s">
        <v>692</v>
      </c>
      <c r="F147" s="208" t="s">
        <v>693</v>
      </c>
      <c r="G147" s="209" t="s">
        <v>313</v>
      </c>
      <c r="H147" s="210">
        <v>1</v>
      </c>
      <c r="I147" s="211"/>
      <c r="J147" s="212">
        <f>ROUND(I147*H147,2)</f>
        <v>0</v>
      </c>
      <c r="K147" s="208" t="s">
        <v>134</v>
      </c>
      <c r="L147" s="46"/>
      <c r="M147" s="213" t="s">
        <v>19</v>
      </c>
      <c r="N147" s="214" t="s">
        <v>44</v>
      </c>
      <c r="O147" s="86"/>
      <c r="P147" s="215">
        <f>O147*H147</f>
        <v>0</v>
      </c>
      <c r="Q147" s="215">
        <v>0.0050600300000000001</v>
      </c>
      <c r="R147" s="215">
        <f>Q147*H147</f>
        <v>0.0050600300000000001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230</v>
      </c>
      <c r="AT147" s="217" t="s">
        <v>130</v>
      </c>
      <c r="AU147" s="217" t="s">
        <v>136</v>
      </c>
      <c r="AY147" s="19" t="s">
        <v>128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136</v>
      </c>
      <c r="BK147" s="218">
        <f>ROUND(I147*H147,2)</f>
        <v>0</v>
      </c>
      <c r="BL147" s="19" t="s">
        <v>230</v>
      </c>
      <c r="BM147" s="217" t="s">
        <v>694</v>
      </c>
    </row>
    <row r="148" s="2" customFormat="1">
      <c r="A148" s="40"/>
      <c r="B148" s="41"/>
      <c r="C148" s="42"/>
      <c r="D148" s="219" t="s">
        <v>138</v>
      </c>
      <c r="E148" s="42"/>
      <c r="F148" s="220" t="s">
        <v>695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138</v>
      </c>
      <c r="AU148" s="19" t="s">
        <v>136</v>
      </c>
    </row>
    <row r="149" s="2" customFormat="1" ht="16.5" customHeight="1">
      <c r="A149" s="40"/>
      <c r="B149" s="41"/>
      <c r="C149" s="206" t="s">
        <v>316</v>
      </c>
      <c r="D149" s="206" t="s">
        <v>130</v>
      </c>
      <c r="E149" s="207" t="s">
        <v>696</v>
      </c>
      <c r="F149" s="208" t="s">
        <v>697</v>
      </c>
      <c r="G149" s="209" t="s">
        <v>313</v>
      </c>
      <c r="H149" s="210">
        <v>1</v>
      </c>
      <c r="I149" s="211"/>
      <c r="J149" s="212">
        <f>ROUND(I149*H149,2)</f>
        <v>0</v>
      </c>
      <c r="K149" s="208" t="s">
        <v>134</v>
      </c>
      <c r="L149" s="46"/>
      <c r="M149" s="213" t="s">
        <v>19</v>
      </c>
      <c r="N149" s="214" t="s">
        <v>44</v>
      </c>
      <c r="O149" s="86"/>
      <c r="P149" s="215">
        <f>O149*H149</f>
        <v>0</v>
      </c>
      <c r="Q149" s="215">
        <v>0.0018</v>
      </c>
      <c r="R149" s="215">
        <f>Q149*H149</f>
        <v>0.0018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230</v>
      </c>
      <c r="AT149" s="217" t="s">
        <v>130</v>
      </c>
      <c r="AU149" s="217" t="s">
        <v>136</v>
      </c>
      <c r="AY149" s="19" t="s">
        <v>128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136</v>
      </c>
      <c r="BK149" s="218">
        <f>ROUND(I149*H149,2)</f>
        <v>0</v>
      </c>
      <c r="BL149" s="19" t="s">
        <v>230</v>
      </c>
      <c r="BM149" s="217" t="s">
        <v>698</v>
      </c>
    </row>
    <row r="150" s="2" customFormat="1">
      <c r="A150" s="40"/>
      <c r="B150" s="41"/>
      <c r="C150" s="42"/>
      <c r="D150" s="219" t="s">
        <v>138</v>
      </c>
      <c r="E150" s="42"/>
      <c r="F150" s="220" t="s">
        <v>699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138</v>
      </c>
      <c r="AU150" s="19" t="s">
        <v>136</v>
      </c>
    </row>
    <row r="151" s="2" customFormat="1" ht="16.5" customHeight="1">
      <c r="A151" s="40"/>
      <c r="B151" s="41"/>
      <c r="C151" s="206" t="s">
        <v>321</v>
      </c>
      <c r="D151" s="206" t="s">
        <v>130</v>
      </c>
      <c r="E151" s="207" t="s">
        <v>700</v>
      </c>
      <c r="F151" s="208" t="s">
        <v>701</v>
      </c>
      <c r="G151" s="209" t="s">
        <v>313</v>
      </c>
      <c r="H151" s="210">
        <v>1</v>
      </c>
      <c r="I151" s="211"/>
      <c r="J151" s="212">
        <f>ROUND(I151*H151,2)</f>
        <v>0</v>
      </c>
      <c r="K151" s="208" t="s">
        <v>19</v>
      </c>
      <c r="L151" s="46"/>
      <c r="M151" s="213" t="s">
        <v>19</v>
      </c>
      <c r="N151" s="214" t="s">
        <v>44</v>
      </c>
      <c r="O151" s="86"/>
      <c r="P151" s="215">
        <f>O151*H151</f>
        <v>0</v>
      </c>
      <c r="Q151" s="215">
        <v>0.00183914</v>
      </c>
      <c r="R151" s="215">
        <f>Q151*H151</f>
        <v>0.00183914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230</v>
      </c>
      <c r="AT151" s="217" t="s">
        <v>130</v>
      </c>
      <c r="AU151" s="217" t="s">
        <v>136</v>
      </c>
      <c r="AY151" s="19" t="s">
        <v>128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136</v>
      </c>
      <c r="BK151" s="218">
        <f>ROUND(I151*H151,2)</f>
        <v>0</v>
      </c>
      <c r="BL151" s="19" t="s">
        <v>230</v>
      </c>
      <c r="BM151" s="217" t="s">
        <v>702</v>
      </c>
    </row>
    <row r="152" s="2" customFormat="1" ht="16.5" customHeight="1">
      <c r="A152" s="40"/>
      <c r="B152" s="41"/>
      <c r="C152" s="206" t="s">
        <v>326</v>
      </c>
      <c r="D152" s="206" t="s">
        <v>130</v>
      </c>
      <c r="E152" s="207" t="s">
        <v>703</v>
      </c>
      <c r="F152" s="208" t="s">
        <v>704</v>
      </c>
      <c r="G152" s="209" t="s">
        <v>313</v>
      </c>
      <c r="H152" s="210">
        <v>1</v>
      </c>
      <c r="I152" s="211"/>
      <c r="J152" s="212">
        <f>ROUND(I152*H152,2)</f>
        <v>0</v>
      </c>
      <c r="K152" s="208" t="s">
        <v>134</v>
      </c>
      <c r="L152" s="46"/>
      <c r="M152" s="213" t="s">
        <v>19</v>
      </c>
      <c r="N152" s="214" t="s">
        <v>44</v>
      </c>
      <c r="O152" s="86"/>
      <c r="P152" s="215">
        <f>O152*H152</f>
        <v>0</v>
      </c>
      <c r="Q152" s="215">
        <v>0.0018601399999999999</v>
      </c>
      <c r="R152" s="215">
        <f>Q152*H152</f>
        <v>0.0018601399999999999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230</v>
      </c>
      <c r="AT152" s="217" t="s">
        <v>130</v>
      </c>
      <c r="AU152" s="217" t="s">
        <v>136</v>
      </c>
      <c r="AY152" s="19" t="s">
        <v>128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136</v>
      </c>
      <c r="BK152" s="218">
        <f>ROUND(I152*H152,2)</f>
        <v>0</v>
      </c>
      <c r="BL152" s="19" t="s">
        <v>230</v>
      </c>
      <c r="BM152" s="217" t="s">
        <v>705</v>
      </c>
    </row>
    <row r="153" s="2" customFormat="1">
      <c r="A153" s="40"/>
      <c r="B153" s="41"/>
      <c r="C153" s="42"/>
      <c r="D153" s="219" t="s">
        <v>138</v>
      </c>
      <c r="E153" s="42"/>
      <c r="F153" s="220" t="s">
        <v>706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138</v>
      </c>
      <c r="AU153" s="19" t="s">
        <v>136</v>
      </c>
    </row>
    <row r="154" s="2" customFormat="1" ht="24.15" customHeight="1">
      <c r="A154" s="40"/>
      <c r="B154" s="41"/>
      <c r="C154" s="206" t="s">
        <v>331</v>
      </c>
      <c r="D154" s="206" t="s">
        <v>130</v>
      </c>
      <c r="E154" s="207" t="s">
        <v>707</v>
      </c>
      <c r="F154" s="208" t="s">
        <v>708</v>
      </c>
      <c r="G154" s="209" t="s">
        <v>176</v>
      </c>
      <c r="H154" s="210">
        <v>0.076999999999999999</v>
      </c>
      <c r="I154" s="211"/>
      <c r="J154" s="212">
        <f>ROUND(I154*H154,2)</f>
        <v>0</v>
      </c>
      <c r="K154" s="208" t="s">
        <v>134</v>
      </c>
      <c r="L154" s="46"/>
      <c r="M154" s="213" t="s">
        <v>19</v>
      </c>
      <c r="N154" s="214" t="s">
        <v>44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230</v>
      </c>
      <c r="AT154" s="217" t="s">
        <v>130</v>
      </c>
      <c r="AU154" s="217" t="s">
        <v>136</v>
      </c>
      <c r="AY154" s="19" t="s">
        <v>128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136</v>
      </c>
      <c r="BK154" s="218">
        <f>ROUND(I154*H154,2)</f>
        <v>0</v>
      </c>
      <c r="BL154" s="19" t="s">
        <v>230</v>
      </c>
      <c r="BM154" s="217" t="s">
        <v>709</v>
      </c>
    </row>
    <row r="155" s="2" customFormat="1">
      <c r="A155" s="40"/>
      <c r="B155" s="41"/>
      <c r="C155" s="42"/>
      <c r="D155" s="219" t="s">
        <v>138</v>
      </c>
      <c r="E155" s="42"/>
      <c r="F155" s="220" t="s">
        <v>710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138</v>
      </c>
      <c r="AU155" s="19" t="s">
        <v>136</v>
      </c>
    </row>
    <row r="156" s="12" customFormat="1" ht="22.8" customHeight="1">
      <c r="A156" s="12"/>
      <c r="B156" s="190"/>
      <c r="C156" s="191"/>
      <c r="D156" s="192" t="s">
        <v>71</v>
      </c>
      <c r="E156" s="204" t="s">
        <v>711</v>
      </c>
      <c r="F156" s="204" t="s">
        <v>712</v>
      </c>
      <c r="G156" s="191"/>
      <c r="H156" s="191"/>
      <c r="I156" s="194"/>
      <c r="J156" s="205">
        <f>BK156</f>
        <v>0</v>
      </c>
      <c r="K156" s="191"/>
      <c r="L156" s="196"/>
      <c r="M156" s="197"/>
      <c r="N156" s="198"/>
      <c r="O156" s="198"/>
      <c r="P156" s="199">
        <f>SUM(P157:P160)</f>
        <v>0</v>
      </c>
      <c r="Q156" s="198"/>
      <c r="R156" s="199">
        <f>SUM(R157:R160)</f>
        <v>0.0117</v>
      </c>
      <c r="S156" s="198"/>
      <c r="T156" s="200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136</v>
      </c>
      <c r="AT156" s="202" t="s">
        <v>71</v>
      </c>
      <c r="AU156" s="202" t="s">
        <v>80</v>
      </c>
      <c r="AY156" s="201" t="s">
        <v>128</v>
      </c>
      <c r="BK156" s="203">
        <f>SUM(BK157:BK160)</f>
        <v>0</v>
      </c>
    </row>
    <row r="157" s="2" customFormat="1" ht="16.5" customHeight="1">
      <c r="A157" s="40"/>
      <c r="B157" s="41"/>
      <c r="C157" s="206" t="s">
        <v>336</v>
      </c>
      <c r="D157" s="206" t="s">
        <v>130</v>
      </c>
      <c r="E157" s="207" t="s">
        <v>713</v>
      </c>
      <c r="F157" s="208" t="s">
        <v>714</v>
      </c>
      <c r="G157" s="209" t="s">
        <v>215</v>
      </c>
      <c r="H157" s="210">
        <v>1</v>
      </c>
      <c r="I157" s="211"/>
      <c r="J157" s="212">
        <f>ROUND(I157*H157,2)</f>
        <v>0</v>
      </c>
      <c r="K157" s="208" t="s">
        <v>134</v>
      </c>
      <c r="L157" s="46"/>
      <c r="M157" s="213" t="s">
        <v>19</v>
      </c>
      <c r="N157" s="214" t="s">
        <v>44</v>
      </c>
      <c r="O157" s="86"/>
      <c r="P157" s="215">
        <f>O157*H157</f>
        <v>0</v>
      </c>
      <c r="Q157" s="215">
        <v>0.0117</v>
      </c>
      <c r="R157" s="215">
        <f>Q157*H157</f>
        <v>0.0117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230</v>
      </c>
      <c r="AT157" s="217" t="s">
        <v>130</v>
      </c>
      <c r="AU157" s="217" t="s">
        <v>136</v>
      </c>
      <c r="AY157" s="19" t="s">
        <v>128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136</v>
      </c>
      <c r="BK157" s="218">
        <f>ROUND(I157*H157,2)</f>
        <v>0</v>
      </c>
      <c r="BL157" s="19" t="s">
        <v>230</v>
      </c>
      <c r="BM157" s="217" t="s">
        <v>715</v>
      </c>
    </row>
    <row r="158" s="2" customFormat="1">
      <c r="A158" s="40"/>
      <c r="B158" s="41"/>
      <c r="C158" s="42"/>
      <c r="D158" s="219" t="s">
        <v>138</v>
      </c>
      <c r="E158" s="42"/>
      <c r="F158" s="220" t="s">
        <v>716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138</v>
      </c>
      <c r="AU158" s="19" t="s">
        <v>136</v>
      </c>
    </row>
    <row r="159" s="2" customFormat="1" ht="24.15" customHeight="1">
      <c r="A159" s="40"/>
      <c r="B159" s="41"/>
      <c r="C159" s="206" t="s">
        <v>343</v>
      </c>
      <c r="D159" s="206" t="s">
        <v>130</v>
      </c>
      <c r="E159" s="207" t="s">
        <v>717</v>
      </c>
      <c r="F159" s="208" t="s">
        <v>718</v>
      </c>
      <c r="G159" s="209" t="s">
        <v>176</v>
      </c>
      <c r="H159" s="210">
        <v>0.050000000000000003</v>
      </c>
      <c r="I159" s="211"/>
      <c r="J159" s="212">
        <f>ROUND(I159*H159,2)</f>
        <v>0</v>
      </c>
      <c r="K159" s="208" t="s">
        <v>134</v>
      </c>
      <c r="L159" s="46"/>
      <c r="M159" s="213" t="s">
        <v>19</v>
      </c>
      <c r="N159" s="214" t="s">
        <v>44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230</v>
      </c>
      <c r="AT159" s="217" t="s">
        <v>130</v>
      </c>
      <c r="AU159" s="217" t="s">
        <v>136</v>
      </c>
      <c r="AY159" s="19" t="s">
        <v>128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136</v>
      </c>
      <c r="BK159" s="218">
        <f>ROUND(I159*H159,2)</f>
        <v>0</v>
      </c>
      <c r="BL159" s="19" t="s">
        <v>230</v>
      </c>
      <c r="BM159" s="217" t="s">
        <v>719</v>
      </c>
    </row>
    <row r="160" s="2" customFormat="1">
      <c r="A160" s="40"/>
      <c r="B160" s="41"/>
      <c r="C160" s="42"/>
      <c r="D160" s="219" t="s">
        <v>138</v>
      </c>
      <c r="E160" s="42"/>
      <c r="F160" s="220" t="s">
        <v>720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138</v>
      </c>
      <c r="AU160" s="19" t="s">
        <v>136</v>
      </c>
    </row>
    <row r="161" s="12" customFormat="1" ht="22.8" customHeight="1">
      <c r="A161" s="12"/>
      <c r="B161" s="190"/>
      <c r="C161" s="191"/>
      <c r="D161" s="192" t="s">
        <v>71</v>
      </c>
      <c r="E161" s="204" t="s">
        <v>721</v>
      </c>
      <c r="F161" s="204" t="s">
        <v>722</v>
      </c>
      <c r="G161" s="191"/>
      <c r="H161" s="191"/>
      <c r="I161" s="194"/>
      <c r="J161" s="205">
        <f>BK161</f>
        <v>0</v>
      </c>
      <c r="K161" s="191"/>
      <c r="L161" s="196"/>
      <c r="M161" s="197"/>
      <c r="N161" s="198"/>
      <c r="O161" s="198"/>
      <c r="P161" s="199">
        <f>SUM(P162:P255)</f>
        <v>0</v>
      </c>
      <c r="Q161" s="198"/>
      <c r="R161" s="199">
        <f>SUM(R162:R255)</f>
        <v>0.072802999999999993</v>
      </c>
      <c r="S161" s="198"/>
      <c r="T161" s="200">
        <f>SUM(T162:T255)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1" t="s">
        <v>136</v>
      </c>
      <c r="AT161" s="202" t="s">
        <v>71</v>
      </c>
      <c r="AU161" s="202" t="s">
        <v>80</v>
      </c>
      <c r="AY161" s="201" t="s">
        <v>128</v>
      </c>
      <c r="BK161" s="203">
        <f>SUM(BK162:BK255)</f>
        <v>0</v>
      </c>
    </row>
    <row r="162" s="2" customFormat="1" ht="24.15" customHeight="1">
      <c r="A162" s="40"/>
      <c r="B162" s="41"/>
      <c r="C162" s="206" t="s">
        <v>349</v>
      </c>
      <c r="D162" s="206" t="s">
        <v>130</v>
      </c>
      <c r="E162" s="207" t="s">
        <v>723</v>
      </c>
      <c r="F162" s="208" t="s">
        <v>724</v>
      </c>
      <c r="G162" s="209" t="s">
        <v>264</v>
      </c>
      <c r="H162" s="210">
        <v>102</v>
      </c>
      <c r="I162" s="211"/>
      <c r="J162" s="212">
        <f>ROUND(I162*H162,2)</f>
        <v>0</v>
      </c>
      <c r="K162" s="208" t="s">
        <v>134</v>
      </c>
      <c r="L162" s="46"/>
      <c r="M162" s="213" t="s">
        <v>19</v>
      </c>
      <c r="N162" s="214" t="s">
        <v>44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230</v>
      </c>
      <c r="AT162" s="217" t="s">
        <v>130</v>
      </c>
      <c r="AU162" s="217" t="s">
        <v>136</v>
      </c>
      <c r="AY162" s="19" t="s">
        <v>128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136</v>
      </c>
      <c r="BK162" s="218">
        <f>ROUND(I162*H162,2)</f>
        <v>0</v>
      </c>
      <c r="BL162" s="19" t="s">
        <v>230</v>
      </c>
      <c r="BM162" s="217" t="s">
        <v>725</v>
      </c>
    </row>
    <row r="163" s="2" customFormat="1">
      <c r="A163" s="40"/>
      <c r="B163" s="41"/>
      <c r="C163" s="42"/>
      <c r="D163" s="219" t="s">
        <v>138</v>
      </c>
      <c r="E163" s="42"/>
      <c r="F163" s="220" t="s">
        <v>726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138</v>
      </c>
      <c r="AU163" s="19" t="s">
        <v>136</v>
      </c>
    </row>
    <row r="164" s="14" customFormat="1">
      <c r="A164" s="14"/>
      <c r="B164" s="235"/>
      <c r="C164" s="236"/>
      <c r="D164" s="226" t="s">
        <v>140</v>
      </c>
      <c r="E164" s="237" t="s">
        <v>19</v>
      </c>
      <c r="F164" s="238" t="s">
        <v>727</v>
      </c>
      <c r="G164" s="236"/>
      <c r="H164" s="239">
        <v>102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140</v>
      </c>
      <c r="AU164" s="245" t="s">
        <v>136</v>
      </c>
      <c r="AV164" s="14" t="s">
        <v>136</v>
      </c>
      <c r="AW164" s="14" t="s">
        <v>33</v>
      </c>
      <c r="AX164" s="14" t="s">
        <v>80</v>
      </c>
      <c r="AY164" s="245" t="s">
        <v>128</v>
      </c>
    </row>
    <row r="165" s="2" customFormat="1" ht="16.5" customHeight="1">
      <c r="A165" s="40"/>
      <c r="B165" s="41"/>
      <c r="C165" s="246" t="s">
        <v>354</v>
      </c>
      <c r="D165" s="246" t="s">
        <v>189</v>
      </c>
      <c r="E165" s="247" t="s">
        <v>728</v>
      </c>
      <c r="F165" s="248" t="s">
        <v>729</v>
      </c>
      <c r="G165" s="249" t="s">
        <v>264</v>
      </c>
      <c r="H165" s="250">
        <v>5</v>
      </c>
      <c r="I165" s="251"/>
      <c r="J165" s="252">
        <f>ROUND(I165*H165,2)</f>
        <v>0</v>
      </c>
      <c r="K165" s="248" t="s">
        <v>134</v>
      </c>
      <c r="L165" s="253"/>
      <c r="M165" s="254" t="s">
        <v>19</v>
      </c>
      <c r="N165" s="255" t="s">
        <v>44</v>
      </c>
      <c r="O165" s="86"/>
      <c r="P165" s="215">
        <f>O165*H165</f>
        <v>0</v>
      </c>
      <c r="Q165" s="215">
        <v>0.00034000000000000002</v>
      </c>
      <c r="R165" s="215">
        <f>Q165*H165</f>
        <v>0.0017000000000000001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326</v>
      </c>
      <c r="AT165" s="217" t="s">
        <v>189</v>
      </c>
      <c r="AU165" s="217" t="s">
        <v>136</v>
      </c>
      <c r="AY165" s="19" t="s">
        <v>128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136</v>
      </c>
      <c r="BK165" s="218">
        <f>ROUND(I165*H165,2)</f>
        <v>0</v>
      </c>
      <c r="BL165" s="19" t="s">
        <v>230</v>
      </c>
      <c r="BM165" s="217" t="s">
        <v>730</v>
      </c>
    </row>
    <row r="166" s="14" customFormat="1">
      <c r="A166" s="14"/>
      <c r="B166" s="235"/>
      <c r="C166" s="236"/>
      <c r="D166" s="226" t="s">
        <v>140</v>
      </c>
      <c r="E166" s="236"/>
      <c r="F166" s="238" t="s">
        <v>731</v>
      </c>
      <c r="G166" s="236"/>
      <c r="H166" s="239">
        <v>5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140</v>
      </c>
      <c r="AU166" s="245" t="s">
        <v>136</v>
      </c>
      <c r="AV166" s="14" t="s">
        <v>136</v>
      </c>
      <c r="AW166" s="14" t="s">
        <v>4</v>
      </c>
      <c r="AX166" s="14" t="s">
        <v>80</v>
      </c>
      <c r="AY166" s="245" t="s">
        <v>128</v>
      </c>
    </row>
    <row r="167" s="2" customFormat="1" ht="16.5" customHeight="1">
      <c r="A167" s="40"/>
      <c r="B167" s="41"/>
      <c r="C167" s="246" t="s">
        <v>360</v>
      </c>
      <c r="D167" s="246" t="s">
        <v>189</v>
      </c>
      <c r="E167" s="247" t="s">
        <v>732</v>
      </c>
      <c r="F167" s="248" t="s">
        <v>733</v>
      </c>
      <c r="G167" s="249" t="s">
        <v>264</v>
      </c>
      <c r="H167" s="250">
        <v>75</v>
      </c>
      <c r="I167" s="251"/>
      <c r="J167" s="252">
        <f>ROUND(I167*H167,2)</f>
        <v>0</v>
      </c>
      <c r="K167" s="248" t="s">
        <v>134</v>
      </c>
      <c r="L167" s="253"/>
      <c r="M167" s="254" t="s">
        <v>19</v>
      </c>
      <c r="N167" s="255" t="s">
        <v>44</v>
      </c>
      <c r="O167" s="86"/>
      <c r="P167" s="215">
        <f>O167*H167</f>
        <v>0</v>
      </c>
      <c r="Q167" s="215">
        <v>0.00012999999999999999</v>
      </c>
      <c r="R167" s="215">
        <f>Q167*H167</f>
        <v>0.00975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326</v>
      </c>
      <c r="AT167" s="217" t="s">
        <v>189</v>
      </c>
      <c r="AU167" s="217" t="s">
        <v>136</v>
      </c>
      <c r="AY167" s="19" t="s">
        <v>128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136</v>
      </c>
      <c r="BK167" s="218">
        <f>ROUND(I167*H167,2)</f>
        <v>0</v>
      </c>
      <c r="BL167" s="19" t="s">
        <v>230</v>
      </c>
      <c r="BM167" s="217" t="s">
        <v>734</v>
      </c>
    </row>
    <row r="168" s="14" customFormat="1">
      <c r="A168" s="14"/>
      <c r="B168" s="235"/>
      <c r="C168" s="236"/>
      <c r="D168" s="226" t="s">
        <v>140</v>
      </c>
      <c r="E168" s="236"/>
      <c r="F168" s="238" t="s">
        <v>735</v>
      </c>
      <c r="G168" s="236"/>
      <c r="H168" s="239">
        <v>75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140</v>
      </c>
      <c r="AU168" s="245" t="s">
        <v>136</v>
      </c>
      <c r="AV168" s="14" t="s">
        <v>136</v>
      </c>
      <c r="AW168" s="14" t="s">
        <v>4</v>
      </c>
      <c r="AX168" s="14" t="s">
        <v>80</v>
      </c>
      <c r="AY168" s="245" t="s">
        <v>128</v>
      </c>
    </row>
    <row r="169" s="2" customFormat="1" ht="16.5" customHeight="1">
      <c r="A169" s="40"/>
      <c r="B169" s="41"/>
      <c r="C169" s="246" t="s">
        <v>365</v>
      </c>
      <c r="D169" s="246" t="s">
        <v>189</v>
      </c>
      <c r="E169" s="247" t="s">
        <v>736</v>
      </c>
      <c r="F169" s="248" t="s">
        <v>737</v>
      </c>
      <c r="G169" s="249" t="s">
        <v>264</v>
      </c>
      <c r="H169" s="250">
        <v>22</v>
      </c>
      <c r="I169" s="251"/>
      <c r="J169" s="252">
        <f>ROUND(I169*H169,2)</f>
        <v>0</v>
      </c>
      <c r="K169" s="248" t="s">
        <v>134</v>
      </c>
      <c r="L169" s="253"/>
      <c r="M169" s="254" t="s">
        <v>19</v>
      </c>
      <c r="N169" s="255" t="s">
        <v>44</v>
      </c>
      <c r="O169" s="86"/>
      <c r="P169" s="215">
        <f>O169*H169</f>
        <v>0</v>
      </c>
      <c r="Q169" s="215">
        <v>0.00038999999999999999</v>
      </c>
      <c r="R169" s="215">
        <f>Q169*H169</f>
        <v>0.0085799999999999991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326</v>
      </c>
      <c r="AT169" s="217" t="s">
        <v>189</v>
      </c>
      <c r="AU169" s="217" t="s">
        <v>136</v>
      </c>
      <c r="AY169" s="19" t="s">
        <v>128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136</v>
      </c>
      <c r="BK169" s="218">
        <f>ROUND(I169*H169,2)</f>
        <v>0</v>
      </c>
      <c r="BL169" s="19" t="s">
        <v>230</v>
      </c>
      <c r="BM169" s="217" t="s">
        <v>738</v>
      </c>
    </row>
    <row r="170" s="14" customFormat="1">
      <c r="A170" s="14"/>
      <c r="B170" s="235"/>
      <c r="C170" s="236"/>
      <c r="D170" s="226" t="s">
        <v>140</v>
      </c>
      <c r="E170" s="236"/>
      <c r="F170" s="238" t="s">
        <v>739</v>
      </c>
      <c r="G170" s="236"/>
      <c r="H170" s="239">
        <v>22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140</v>
      </c>
      <c r="AU170" s="245" t="s">
        <v>136</v>
      </c>
      <c r="AV170" s="14" t="s">
        <v>136</v>
      </c>
      <c r="AW170" s="14" t="s">
        <v>4</v>
      </c>
      <c r="AX170" s="14" t="s">
        <v>80</v>
      </c>
      <c r="AY170" s="245" t="s">
        <v>128</v>
      </c>
    </row>
    <row r="171" s="2" customFormat="1" ht="24.15" customHeight="1">
      <c r="A171" s="40"/>
      <c r="B171" s="41"/>
      <c r="C171" s="206" t="s">
        <v>372</v>
      </c>
      <c r="D171" s="206" t="s">
        <v>130</v>
      </c>
      <c r="E171" s="207" t="s">
        <v>740</v>
      </c>
      <c r="F171" s="208" t="s">
        <v>741</v>
      </c>
      <c r="G171" s="209" t="s">
        <v>215</v>
      </c>
      <c r="H171" s="210">
        <v>5</v>
      </c>
      <c r="I171" s="211"/>
      <c r="J171" s="212">
        <f>ROUND(I171*H171,2)</f>
        <v>0</v>
      </c>
      <c r="K171" s="208" t="s">
        <v>134</v>
      </c>
      <c r="L171" s="46"/>
      <c r="M171" s="213" t="s">
        <v>19</v>
      </c>
      <c r="N171" s="214" t="s">
        <v>44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230</v>
      </c>
      <c r="AT171" s="217" t="s">
        <v>130</v>
      </c>
      <c r="AU171" s="217" t="s">
        <v>136</v>
      </c>
      <c r="AY171" s="19" t="s">
        <v>128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136</v>
      </c>
      <c r="BK171" s="218">
        <f>ROUND(I171*H171,2)</f>
        <v>0</v>
      </c>
      <c r="BL171" s="19" t="s">
        <v>230</v>
      </c>
      <c r="BM171" s="217" t="s">
        <v>742</v>
      </c>
    </row>
    <row r="172" s="2" customFormat="1">
      <c r="A172" s="40"/>
      <c r="B172" s="41"/>
      <c r="C172" s="42"/>
      <c r="D172" s="219" t="s">
        <v>138</v>
      </c>
      <c r="E172" s="42"/>
      <c r="F172" s="220" t="s">
        <v>743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138</v>
      </c>
      <c r="AU172" s="19" t="s">
        <v>136</v>
      </c>
    </row>
    <row r="173" s="2" customFormat="1" ht="16.5" customHeight="1">
      <c r="A173" s="40"/>
      <c r="B173" s="41"/>
      <c r="C173" s="246" t="s">
        <v>377</v>
      </c>
      <c r="D173" s="246" t="s">
        <v>189</v>
      </c>
      <c r="E173" s="247" t="s">
        <v>744</v>
      </c>
      <c r="F173" s="248" t="s">
        <v>745</v>
      </c>
      <c r="G173" s="249" t="s">
        <v>215</v>
      </c>
      <c r="H173" s="250">
        <v>5</v>
      </c>
      <c r="I173" s="251"/>
      <c r="J173" s="252">
        <f>ROUND(I173*H173,2)</f>
        <v>0</v>
      </c>
      <c r="K173" s="248" t="s">
        <v>134</v>
      </c>
      <c r="L173" s="253"/>
      <c r="M173" s="254" t="s">
        <v>19</v>
      </c>
      <c r="N173" s="255" t="s">
        <v>44</v>
      </c>
      <c r="O173" s="86"/>
      <c r="P173" s="215">
        <f>O173*H173</f>
        <v>0</v>
      </c>
      <c r="Q173" s="215">
        <v>0.00019000000000000001</v>
      </c>
      <c r="R173" s="215">
        <f>Q173*H173</f>
        <v>0.00095000000000000011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326</v>
      </c>
      <c r="AT173" s="217" t="s">
        <v>189</v>
      </c>
      <c r="AU173" s="217" t="s">
        <v>136</v>
      </c>
      <c r="AY173" s="19" t="s">
        <v>128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136</v>
      </c>
      <c r="BK173" s="218">
        <f>ROUND(I173*H173,2)</f>
        <v>0</v>
      </c>
      <c r="BL173" s="19" t="s">
        <v>230</v>
      </c>
      <c r="BM173" s="217" t="s">
        <v>746</v>
      </c>
    </row>
    <row r="174" s="2" customFormat="1" ht="33" customHeight="1">
      <c r="A174" s="40"/>
      <c r="B174" s="41"/>
      <c r="C174" s="206" t="s">
        <v>382</v>
      </c>
      <c r="D174" s="206" t="s">
        <v>130</v>
      </c>
      <c r="E174" s="207" t="s">
        <v>747</v>
      </c>
      <c r="F174" s="208" t="s">
        <v>748</v>
      </c>
      <c r="G174" s="209" t="s">
        <v>215</v>
      </c>
      <c r="H174" s="210">
        <v>5</v>
      </c>
      <c r="I174" s="211"/>
      <c r="J174" s="212">
        <f>ROUND(I174*H174,2)</f>
        <v>0</v>
      </c>
      <c r="K174" s="208" t="s">
        <v>134</v>
      </c>
      <c r="L174" s="46"/>
      <c r="M174" s="213" t="s">
        <v>19</v>
      </c>
      <c r="N174" s="214" t="s">
        <v>44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230</v>
      </c>
      <c r="AT174" s="217" t="s">
        <v>130</v>
      </c>
      <c r="AU174" s="217" t="s">
        <v>136</v>
      </c>
      <c r="AY174" s="19" t="s">
        <v>128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136</v>
      </c>
      <c r="BK174" s="218">
        <f>ROUND(I174*H174,2)</f>
        <v>0</v>
      </c>
      <c r="BL174" s="19" t="s">
        <v>230</v>
      </c>
      <c r="BM174" s="217" t="s">
        <v>749</v>
      </c>
    </row>
    <row r="175" s="2" customFormat="1">
      <c r="A175" s="40"/>
      <c r="B175" s="41"/>
      <c r="C175" s="42"/>
      <c r="D175" s="219" t="s">
        <v>138</v>
      </c>
      <c r="E175" s="42"/>
      <c r="F175" s="220" t="s">
        <v>750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138</v>
      </c>
      <c r="AU175" s="19" t="s">
        <v>136</v>
      </c>
    </row>
    <row r="176" s="2" customFormat="1" ht="16.5" customHeight="1">
      <c r="A176" s="40"/>
      <c r="B176" s="41"/>
      <c r="C176" s="246" t="s">
        <v>387</v>
      </c>
      <c r="D176" s="246" t="s">
        <v>189</v>
      </c>
      <c r="E176" s="247" t="s">
        <v>751</v>
      </c>
      <c r="F176" s="248" t="s">
        <v>752</v>
      </c>
      <c r="G176" s="249" t="s">
        <v>215</v>
      </c>
      <c r="H176" s="250">
        <v>5</v>
      </c>
      <c r="I176" s="251"/>
      <c r="J176" s="252">
        <f>ROUND(I176*H176,2)</f>
        <v>0</v>
      </c>
      <c r="K176" s="248" t="s">
        <v>134</v>
      </c>
      <c r="L176" s="253"/>
      <c r="M176" s="254" t="s">
        <v>19</v>
      </c>
      <c r="N176" s="255" t="s">
        <v>44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326</v>
      </c>
      <c r="AT176" s="217" t="s">
        <v>189</v>
      </c>
      <c r="AU176" s="217" t="s">
        <v>136</v>
      </c>
      <c r="AY176" s="19" t="s">
        <v>128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136</v>
      </c>
      <c r="BK176" s="218">
        <f>ROUND(I176*H176,2)</f>
        <v>0</v>
      </c>
      <c r="BL176" s="19" t="s">
        <v>230</v>
      </c>
      <c r="BM176" s="217" t="s">
        <v>753</v>
      </c>
    </row>
    <row r="177" s="2" customFormat="1" ht="24.15" customHeight="1">
      <c r="A177" s="40"/>
      <c r="B177" s="41"/>
      <c r="C177" s="206" t="s">
        <v>391</v>
      </c>
      <c r="D177" s="206" t="s">
        <v>130</v>
      </c>
      <c r="E177" s="207" t="s">
        <v>754</v>
      </c>
      <c r="F177" s="208" t="s">
        <v>755</v>
      </c>
      <c r="G177" s="209" t="s">
        <v>264</v>
      </c>
      <c r="H177" s="210">
        <v>32</v>
      </c>
      <c r="I177" s="211"/>
      <c r="J177" s="212">
        <f>ROUND(I177*H177,2)</f>
        <v>0</v>
      </c>
      <c r="K177" s="208" t="s">
        <v>134</v>
      </c>
      <c r="L177" s="46"/>
      <c r="M177" s="213" t="s">
        <v>19</v>
      </c>
      <c r="N177" s="214" t="s">
        <v>44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230</v>
      </c>
      <c r="AT177" s="217" t="s">
        <v>130</v>
      </c>
      <c r="AU177" s="217" t="s">
        <v>136</v>
      </c>
      <c r="AY177" s="19" t="s">
        <v>128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136</v>
      </c>
      <c r="BK177" s="218">
        <f>ROUND(I177*H177,2)</f>
        <v>0</v>
      </c>
      <c r="BL177" s="19" t="s">
        <v>230</v>
      </c>
      <c r="BM177" s="217" t="s">
        <v>756</v>
      </c>
    </row>
    <row r="178" s="2" customFormat="1">
      <c r="A178" s="40"/>
      <c r="B178" s="41"/>
      <c r="C178" s="42"/>
      <c r="D178" s="219" t="s">
        <v>138</v>
      </c>
      <c r="E178" s="42"/>
      <c r="F178" s="220" t="s">
        <v>757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138</v>
      </c>
      <c r="AU178" s="19" t="s">
        <v>136</v>
      </c>
    </row>
    <row r="179" s="2" customFormat="1" ht="16.5" customHeight="1">
      <c r="A179" s="40"/>
      <c r="B179" s="41"/>
      <c r="C179" s="246" t="s">
        <v>395</v>
      </c>
      <c r="D179" s="246" t="s">
        <v>189</v>
      </c>
      <c r="E179" s="247" t="s">
        <v>758</v>
      </c>
      <c r="F179" s="248" t="s">
        <v>759</v>
      </c>
      <c r="G179" s="249" t="s">
        <v>264</v>
      </c>
      <c r="H179" s="250">
        <v>32</v>
      </c>
      <c r="I179" s="251"/>
      <c r="J179" s="252">
        <f>ROUND(I179*H179,2)</f>
        <v>0</v>
      </c>
      <c r="K179" s="248" t="s">
        <v>19</v>
      </c>
      <c r="L179" s="253"/>
      <c r="M179" s="254" t="s">
        <v>19</v>
      </c>
      <c r="N179" s="255" t="s">
        <v>44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326</v>
      </c>
      <c r="AT179" s="217" t="s">
        <v>189</v>
      </c>
      <c r="AU179" s="217" t="s">
        <v>136</v>
      </c>
      <c r="AY179" s="19" t="s">
        <v>128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136</v>
      </c>
      <c r="BK179" s="218">
        <f>ROUND(I179*H179,2)</f>
        <v>0</v>
      </c>
      <c r="BL179" s="19" t="s">
        <v>230</v>
      </c>
      <c r="BM179" s="217" t="s">
        <v>760</v>
      </c>
    </row>
    <row r="180" s="2" customFormat="1" ht="24.15" customHeight="1">
      <c r="A180" s="40"/>
      <c r="B180" s="41"/>
      <c r="C180" s="206" t="s">
        <v>401</v>
      </c>
      <c r="D180" s="206" t="s">
        <v>130</v>
      </c>
      <c r="E180" s="207" t="s">
        <v>761</v>
      </c>
      <c r="F180" s="208" t="s">
        <v>762</v>
      </c>
      <c r="G180" s="209" t="s">
        <v>264</v>
      </c>
      <c r="H180" s="210">
        <v>14</v>
      </c>
      <c r="I180" s="211"/>
      <c r="J180" s="212">
        <f>ROUND(I180*H180,2)</f>
        <v>0</v>
      </c>
      <c r="K180" s="208" t="s">
        <v>134</v>
      </c>
      <c r="L180" s="46"/>
      <c r="M180" s="213" t="s">
        <v>19</v>
      </c>
      <c r="N180" s="214" t="s">
        <v>44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230</v>
      </c>
      <c r="AT180" s="217" t="s">
        <v>130</v>
      </c>
      <c r="AU180" s="217" t="s">
        <v>136</v>
      </c>
      <c r="AY180" s="19" t="s">
        <v>128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136</v>
      </c>
      <c r="BK180" s="218">
        <f>ROUND(I180*H180,2)</f>
        <v>0</v>
      </c>
      <c r="BL180" s="19" t="s">
        <v>230</v>
      </c>
      <c r="BM180" s="217" t="s">
        <v>763</v>
      </c>
    </row>
    <row r="181" s="2" customFormat="1">
      <c r="A181" s="40"/>
      <c r="B181" s="41"/>
      <c r="C181" s="42"/>
      <c r="D181" s="219" t="s">
        <v>138</v>
      </c>
      <c r="E181" s="42"/>
      <c r="F181" s="220" t="s">
        <v>764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138</v>
      </c>
      <c r="AU181" s="19" t="s">
        <v>136</v>
      </c>
    </row>
    <row r="182" s="2" customFormat="1" ht="24.15" customHeight="1">
      <c r="A182" s="40"/>
      <c r="B182" s="41"/>
      <c r="C182" s="246" t="s">
        <v>405</v>
      </c>
      <c r="D182" s="246" t="s">
        <v>189</v>
      </c>
      <c r="E182" s="247" t="s">
        <v>765</v>
      </c>
      <c r="F182" s="248" t="s">
        <v>766</v>
      </c>
      <c r="G182" s="249" t="s">
        <v>264</v>
      </c>
      <c r="H182" s="250">
        <v>16.100000000000001</v>
      </c>
      <c r="I182" s="251"/>
      <c r="J182" s="252">
        <f>ROUND(I182*H182,2)</f>
        <v>0</v>
      </c>
      <c r="K182" s="248" t="s">
        <v>134</v>
      </c>
      <c r="L182" s="253"/>
      <c r="M182" s="254" t="s">
        <v>19</v>
      </c>
      <c r="N182" s="255" t="s">
        <v>44</v>
      </c>
      <c r="O182" s="86"/>
      <c r="P182" s="215">
        <f>O182*H182</f>
        <v>0</v>
      </c>
      <c r="Q182" s="215">
        <v>0.00055999999999999995</v>
      </c>
      <c r="R182" s="215">
        <f>Q182*H182</f>
        <v>0.0090159999999999997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326</v>
      </c>
      <c r="AT182" s="217" t="s">
        <v>189</v>
      </c>
      <c r="AU182" s="217" t="s">
        <v>136</v>
      </c>
      <c r="AY182" s="19" t="s">
        <v>128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136</v>
      </c>
      <c r="BK182" s="218">
        <f>ROUND(I182*H182,2)</f>
        <v>0</v>
      </c>
      <c r="BL182" s="19" t="s">
        <v>230</v>
      </c>
      <c r="BM182" s="217" t="s">
        <v>767</v>
      </c>
    </row>
    <row r="183" s="14" customFormat="1">
      <c r="A183" s="14"/>
      <c r="B183" s="235"/>
      <c r="C183" s="236"/>
      <c r="D183" s="226" t="s">
        <v>140</v>
      </c>
      <c r="E183" s="236"/>
      <c r="F183" s="238" t="s">
        <v>768</v>
      </c>
      <c r="G183" s="236"/>
      <c r="H183" s="239">
        <v>16.100000000000001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140</v>
      </c>
      <c r="AU183" s="245" t="s">
        <v>136</v>
      </c>
      <c r="AV183" s="14" t="s">
        <v>136</v>
      </c>
      <c r="AW183" s="14" t="s">
        <v>4</v>
      </c>
      <c r="AX183" s="14" t="s">
        <v>80</v>
      </c>
      <c r="AY183" s="245" t="s">
        <v>128</v>
      </c>
    </row>
    <row r="184" s="2" customFormat="1" ht="24.15" customHeight="1">
      <c r="A184" s="40"/>
      <c r="B184" s="41"/>
      <c r="C184" s="206" t="s">
        <v>409</v>
      </c>
      <c r="D184" s="206" t="s">
        <v>130</v>
      </c>
      <c r="E184" s="207" t="s">
        <v>769</v>
      </c>
      <c r="F184" s="208" t="s">
        <v>770</v>
      </c>
      <c r="G184" s="209" t="s">
        <v>264</v>
      </c>
      <c r="H184" s="210">
        <v>210</v>
      </c>
      <c r="I184" s="211"/>
      <c r="J184" s="212">
        <f>ROUND(I184*H184,2)</f>
        <v>0</v>
      </c>
      <c r="K184" s="208" t="s">
        <v>134</v>
      </c>
      <c r="L184" s="46"/>
      <c r="M184" s="213" t="s">
        <v>19</v>
      </c>
      <c r="N184" s="214" t="s">
        <v>44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230</v>
      </c>
      <c r="AT184" s="217" t="s">
        <v>130</v>
      </c>
      <c r="AU184" s="217" t="s">
        <v>136</v>
      </c>
      <c r="AY184" s="19" t="s">
        <v>128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136</v>
      </c>
      <c r="BK184" s="218">
        <f>ROUND(I184*H184,2)</f>
        <v>0</v>
      </c>
      <c r="BL184" s="19" t="s">
        <v>230</v>
      </c>
      <c r="BM184" s="217" t="s">
        <v>771</v>
      </c>
    </row>
    <row r="185" s="2" customFormat="1">
      <c r="A185" s="40"/>
      <c r="B185" s="41"/>
      <c r="C185" s="42"/>
      <c r="D185" s="219" t="s">
        <v>138</v>
      </c>
      <c r="E185" s="42"/>
      <c r="F185" s="220" t="s">
        <v>772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138</v>
      </c>
      <c r="AU185" s="19" t="s">
        <v>136</v>
      </c>
    </row>
    <row r="186" s="13" customFormat="1">
      <c r="A186" s="13"/>
      <c r="B186" s="224"/>
      <c r="C186" s="225"/>
      <c r="D186" s="226" t="s">
        <v>140</v>
      </c>
      <c r="E186" s="227" t="s">
        <v>19</v>
      </c>
      <c r="F186" s="228" t="s">
        <v>773</v>
      </c>
      <c r="G186" s="225"/>
      <c r="H186" s="227" t="s">
        <v>19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140</v>
      </c>
      <c r="AU186" s="234" t="s">
        <v>136</v>
      </c>
      <c r="AV186" s="13" t="s">
        <v>80</v>
      </c>
      <c r="AW186" s="13" t="s">
        <v>33</v>
      </c>
      <c r="AX186" s="13" t="s">
        <v>72</v>
      </c>
      <c r="AY186" s="234" t="s">
        <v>128</v>
      </c>
    </row>
    <row r="187" s="14" customFormat="1">
      <c r="A187" s="14"/>
      <c r="B187" s="235"/>
      <c r="C187" s="236"/>
      <c r="D187" s="226" t="s">
        <v>140</v>
      </c>
      <c r="E187" s="237" t="s">
        <v>19</v>
      </c>
      <c r="F187" s="238" t="s">
        <v>774</v>
      </c>
      <c r="G187" s="236"/>
      <c r="H187" s="239">
        <v>97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140</v>
      </c>
      <c r="AU187" s="245" t="s">
        <v>136</v>
      </c>
      <c r="AV187" s="14" t="s">
        <v>136</v>
      </c>
      <c r="AW187" s="14" t="s">
        <v>33</v>
      </c>
      <c r="AX187" s="14" t="s">
        <v>72</v>
      </c>
      <c r="AY187" s="245" t="s">
        <v>128</v>
      </c>
    </row>
    <row r="188" s="13" customFormat="1">
      <c r="A188" s="13"/>
      <c r="B188" s="224"/>
      <c r="C188" s="225"/>
      <c r="D188" s="226" t="s">
        <v>140</v>
      </c>
      <c r="E188" s="227" t="s">
        <v>19</v>
      </c>
      <c r="F188" s="228" t="s">
        <v>775</v>
      </c>
      <c r="G188" s="225"/>
      <c r="H188" s="227" t="s">
        <v>19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140</v>
      </c>
      <c r="AU188" s="234" t="s">
        <v>136</v>
      </c>
      <c r="AV188" s="13" t="s">
        <v>80</v>
      </c>
      <c r="AW188" s="13" t="s">
        <v>33</v>
      </c>
      <c r="AX188" s="13" t="s">
        <v>72</v>
      </c>
      <c r="AY188" s="234" t="s">
        <v>128</v>
      </c>
    </row>
    <row r="189" s="14" customFormat="1">
      <c r="A189" s="14"/>
      <c r="B189" s="235"/>
      <c r="C189" s="236"/>
      <c r="D189" s="226" t="s">
        <v>140</v>
      </c>
      <c r="E189" s="237" t="s">
        <v>19</v>
      </c>
      <c r="F189" s="238" t="s">
        <v>776</v>
      </c>
      <c r="G189" s="236"/>
      <c r="H189" s="239">
        <v>113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140</v>
      </c>
      <c r="AU189" s="245" t="s">
        <v>136</v>
      </c>
      <c r="AV189" s="14" t="s">
        <v>136</v>
      </c>
      <c r="AW189" s="14" t="s">
        <v>33</v>
      </c>
      <c r="AX189" s="14" t="s">
        <v>72</v>
      </c>
      <c r="AY189" s="245" t="s">
        <v>128</v>
      </c>
    </row>
    <row r="190" s="15" customFormat="1">
      <c r="A190" s="15"/>
      <c r="B190" s="256"/>
      <c r="C190" s="257"/>
      <c r="D190" s="226" t="s">
        <v>140</v>
      </c>
      <c r="E190" s="258" t="s">
        <v>19</v>
      </c>
      <c r="F190" s="259" t="s">
        <v>206</v>
      </c>
      <c r="G190" s="257"/>
      <c r="H190" s="260">
        <v>210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6" t="s">
        <v>140</v>
      </c>
      <c r="AU190" s="266" t="s">
        <v>136</v>
      </c>
      <c r="AV190" s="15" t="s">
        <v>135</v>
      </c>
      <c r="AW190" s="15" t="s">
        <v>33</v>
      </c>
      <c r="AX190" s="15" t="s">
        <v>80</v>
      </c>
      <c r="AY190" s="266" t="s">
        <v>128</v>
      </c>
    </row>
    <row r="191" s="2" customFormat="1" ht="16.5" customHeight="1">
      <c r="A191" s="40"/>
      <c r="B191" s="41"/>
      <c r="C191" s="246" t="s">
        <v>413</v>
      </c>
      <c r="D191" s="246" t="s">
        <v>189</v>
      </c>
      <c r="E191" s="247" t="s">
        <v>777</v>
      </c>
      <c r="F191" s="248" t="s">
        <v>778</v>
      </c>
      <c r="G191" s="249" t="s">
        <v>264</v>
      </c>
      <c r="H191" s="250">
        <v>111.55</v>
      </c>
      <c r="I191" s="251"/>
      <c r="J191" s="252">
        <f>ROUND(I191*H191,2)</f>
        <v>0</v>
      </c>
      <c r="K191" s="248" t="s">
        <v>134</v>
      </c>
      <c r="L191" s="253"/>
      <c r="M191" s="254" t="s">
        <v>19</v>
      </c>
      <c r="N191" s="255" t="s">
        <v>44</v>
      </c>
      <c r="O191" s="86"/>
      <c r="P191" s="215">
        <f>O191*H191</f>
        <v>0</v>
      </c>
      <c r="Q191" s="215">
        <v>0.00012</v>
      </c>
      <c r="R191" s="215">
        <f>Q191*H191</f>
        <v>0.013386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326</v>
      </c>
      <c r="AT191" s="217" t="s">
        <v>189</v>
      </c>
      <c r="AU191" s="217" t="s">
        <v>136</v>
      </c>
      <c r="AY191" s="19" t="s">
        <v>128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136</v>
      </c>
      <c r="BK191" s="218">
        <f>ROUND(I191*H191,2)</f>
        <v>0</v>
      </c>
      <c r="BL191" s="19" t="s">
        <v>230</v>
      </c>
      <c r="BM191" s="217" t="s">
        <v>779</v>
      </c>
    </row>
    <row r="192" s="13" customFormat="1">
      <c r="A192" s="13"/>
      <c r="B192" s="224"/>
      <c r="C192" s="225"/>
      <c r="D192" s="226" t="s">
        <v>140</v>
      </c>
      <c r="E192" s="227" t="s">
        <v>19</v>
      </c>
      <c r="F192" s="228" t="s">
        <v>780</v>
      </c>
      <c r="G192" s="225"/>
      <c r="H192" s="227" t="s">
        <v>19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140</v>
      </c>
      <c r="AU192" s="234" t="s">
        <v>136</v>
      </c>
      <c r="AV192" s="13" t="s">
        <v>80</v>
      </c>
      <c r="AW192" s="13" t="s">
        <v>33</v>
      </c>
      <c r="AX192" s="13" t="s">
        <v>72</v>
      </c>
      <c r="AY192" s="234" t="s">
        <v>128</v>
      </c>
    </row>
    <row r="193" s="14" customFormat="1">
      <c r="A193" s="14"/>
      <c r="B193" s="235"/>
      <c r="C193" s="236"/>
      <c r="D193" s="226" t="s">
        <v>140</v>
      </c>
      <c r="E193" s="237" t="s">
        <v>19</v>
      </c>
      <c r="F193" s="238" t="s">
        <v>774</v>
      </c>
      <c r="G193" s="236"/>
      <c r="H193" s="239">
        <v>97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140</v>
      </c>
      <c r="AU193" s="245" t="s">
        <v>136</v>
      </c>
      <c r="AV193" s="14" t="s">
        <v>136</v>
      </c>
      <c r="AW193" s="14" t="s">
        <v>33</v>
      </c>
      <c r="AX193" s="14" t="s">
        <v>72</v>
      </c>
      <c r="AY193" s="245" t="s">
        <v>128</v>
      </c>
    </row>
    <row r="194" s="15" customFormat="1">
      <c r="A194" s="15"/>
      <c r="B194" s="256"/>
      <c r="C194" s="257"/>
      <c r="D194" s="226" t="s">
        <v>140</v>
      </c>
      <c r="E194" s="258" t="s">
        <v>19</v>
      </c>
      <c r="F194" s="259" t="s">
        <v>206</v>
      </c>
      <c r="G194" s="257"/>
      <c r="H194" s="260">
        <v>97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6" t="s">
        <v>140</v>
      </c>
      <c r="AU194" s="266" t="s">
        <v>136</v>
      </c>
      <c r="AV194" s="15" t="s">
        <v>135</v>
      </c>
      <c r="AW194" s="15" t="s">
        <v>33</v>
      </c>
      <c r="AX194" s="15" t="s">
        <v>80</v>
      </c>
      <c r="AY194" s="266" t="s">
        <v>128</v>
      </c>
    </row>
    <row r="195" s="14" customFormat="1">
      <c r="A195" s="14"/>
      <c r="B195" s="235"/>
      <c r="C195" s="236"/>
      <c r="D195" s="226" t="s">
        <v>140</v>
      </c>
      <c r="E195" s="236"/>
      <c r="F195" s="238" t="s">
        <v>781</v>
      </c>
      <c r="G195" s="236"/>
      <c r="H195" s="239">
        <v>111.55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140</v>
      </c>
      <c r="AU195" s="245" t="s">
        <v>136</v>
      </c>
      <c r="AV195" s="14" t="s">
        <v>136</v>
      </c>
      <c r="AW195" s="14" t="s">
        <v>4</v>
      </c>
      <c r="AX195" s="14" t="s">
        <v>80</v>
      </c>
      <c r="AY195" s="245" t="s">
        <v>128</v>
      </c>
    </row>
    <row r="196" s="2" customFormat="1" ht="16.5" customHeight="1">
      <c r="A196" s="40"/>
      <c r="B196" s="41"/>
      <c r="C196" s="246" t="s">
        <v>417</v>
      </c>
      <c r="D196" s="246" t="s">
        <v>189</v>
      </c>
      <c r="E196" s="247" t="s">
        <v>782</v>
      </c>
      <c r="F196" s="248" t="s">
        <v>783</v>
      </c>
      <c r="G196" s="249" t="s">
        <v>264</v>
      </c>
      <c r="H196" s="250">
        <v>129.94999999999999</v>
      </c>
      <c r="I196" s="251"/>
      <c r="J196" s="252">
        <f>ROUND(I196*H196,2)</f>
        <v>0</v>
      </c>
      <c r="K196" s="248" t="s">
        <v>134</v>
      </c>
      <c r="L196" s="253"/>
      <c r="M196" s="254" t="s">
        <v>19</v>
      </c>
      <c r="N196" s="255" t="s">
        <v>44</v>
      </c>
      <c r="O196" s="86"/>
      <c r="P196" s="215">
        <f>O196*H196</f>
        <v>0</v>
      </c>
      <c r="Q196" s="215">
        <v>0.00017000000000000001</v>
      </c>
      <c r="R196" s="215">
        <f>Q196*H196</f>
        <v>0.0220915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326</v>
      </c>
      <c r="AT196" s="217" t="s">
        <v>189</v>
      </c>
      <c r="AU196" s="217" t="s">
        <v>136</v>
      </c>
      <c r="AY196" s="19" t="s">
        <v>128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136</v>
      </c>
      <c r="BK196" s="218">
        <f>ROUND(I196*H196,2)</f>
        <v>0</v>
      </c>
      <c r="BL196" s="19" t="s">
        <v>230</v>
      </c>
      <c r="BM196" s="217" t="s">
        <v>784</v>
      </c>
    </row>
    <row r="197" s="13" customFormat="1">
      <c r="A197" s="13"/>
      <c r="B197" s="224"/>
      <c r="C197" s="225"/>
      <c r="D197" s="226" t="s">
        <v>140</v>
      </c>
      <c r="E197" s="227" t="s">
        <v>19</v>
      </c>
      <c r="F197" s="228" t="s">
        <v>785</v>
      </c>
      <c r="G197" s="225"/>
      <c r="H197" s="227" t="s">
        <v>19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140</v>
      </c>
      <c r="AU197" s="234" t="s">
        <v>136</v>
      </c>
      <c r="AV197" s="13" t="s">
        <v>80</v>
      </c>
      <c r="AW197" s="13" t="s">
        <v>33</v>
      </c>
      <c r="AX197" s="13" t="s">
        <v>72</v>
      </c>
      <c r="AY197" s="234" t="s">
        <v>128</v>
      </c>
    </row>
    <row r="198" s="14" customFormat="1">
      <c r="A198" s="14"/>
      <c r="B198" s="235"/>
      <c r="C198" s="236"/>
      <c r="D198" s="226" t="s">
        <v>140</v>
      </c>
      <c r="E198" s="237" t="s">
        <v>19</v>
      </c>
      <c r="F198" s="238" t="s">
        <v>776</v>
      </c>
      <c r="G198" s="236"/>
      <c r="H198" s="239">
        <v>113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140</v>
      </c>
      <c r="AU198" s="245" t="s">
        <v>136</v>
      </c>
      <c r="AV198" s="14" t="s">
        <v>136</v>
      </c>
      <c r="AW198" s="14" t="s">
        <v>33</v>
      </c>
      <c r="AX198" s="14" t="s">
        <v>80</v>
      </c>
      <c r="AY198" s="245" t="s">
        <v>128</v>
      </c>
    </row>
    <row r="199" s="14" customFormat="1">
      <c r="A199" s="14"/>
      <c r="B199" s="235"/>
      <c r="C199" s="236"/>
      <c r="D199" s="226" t="s">
        <v>140</v>
      </c>
      <c r="E199" s="236"/>
      <c r="F199" s="238" t="s">
        <v>786</v>
      </c>
      <c r="G199" s="236"/>
      <c r="H199" s="239">
        <v>129.94999999999999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140</v>
      </c>
      <c r="AU199" s="245" t="s">
        <v>136</v>
      </c>
      <c r="AV199" s="14" t="s">
        <v>136</v>
      </c>
      <c r="AW199" s="14" t="s">
        <v>4</v>
      </c>
      <c r="AX199" s="14" t="s">
        <v>80</v>
      </c>
      <c r="AY199" s="245" t="s">
        <v>128</v>
      </c>
    </row>
    <row r="200" s="2" customFormat="1" ht="24.15" customHeight="1">
      <c r="A200" s="40"/>
      <c r="B200" s="41"/>
      <c r="C200" s="206" t="s">
        <v>421</v>
      </c>
      <c r="D200" s="206" t="s">
        <v>130</v>
      </c>
      <c r="E200" s="207" t="s">
        <v>787</v>
      </c>
      <c r="F200" s="208" t="s">
        <v>788</v>
      </c>
      <c r="G200" s="209" t="s">
        <v>264</v>
      </c>
      <c r="H200" s="210">
        <v>12</v>
      </c>
      <c r="I200" s="211"/>
      <c r="J200" s="212">
        <f>ROUND(I200*H200,2)</f>
        <v>0</v>
      </c>
      <c r="K200" s="208" t="s">
        <v>134</v>
      </c>
      <c r="L200" s="46"/>
      <c r="M200" s="213" t="s">
        <v>19</v>
      </c>
      <c r="N200" s="214" t="s">
        <v>44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230</v>
      </c>
      <c r="AT200" s="217" t="s">
        <v>130</v>
      </c>
      <c r="AU200" s="217" t="s">
        <v>136</v>
      </c>
      <c r="AY200" s="19" t="s">
        <v>128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136</v>
      </c>
      <c r="BK200" s="218">
        <f>ROUND(I200*H200,2)</f>
        <v>0</v>
      </c>
      <c r="BL200" s="19" t="s">
        <v>230</v>
      </c>
      <c r="BM200" s="217" t="s">
        <v>789</v>
      </c>
    </row>
    <row r="201" s="2" customFormat="1">
      <c r="A201" s="40"/>
      <c r="B201" s="41"/>
      <c r="C201" s="42"/>
      <c r="D201" s="219" t="s">
        <v>138</v>
      </c>
      <c r="E201" s="42"/>
      <c r="F201" s="220" t="s">
        <v>790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138</v>
      </c>
      <c r="AU201" s="19" t="s">
        <v>136</v>
      </c>
    </row>
    <row r="202" s="2" customFormat="1" ht="16.5" customHeight="1">
      <c r="A202" s="40"/>
      <c r="B202" s="41"/>
      <c r="C202" s="246" t="s">
        <v>425</v>
      </c>
      <c r="D202" s="246" t="s">
        <v>189</v>
      </c>
      <c r="E202" s="247" t="s">
        <v>791</v>
      </c>
      <c r="F202" s="248" t="s">
        <v>792</v>
      </c>
      <c r="G202" s="249" t="s">
        <v>264</v>
      </c>
      <c r="H202" s="250">
        <v>13.800000000000001</v>
      </c>
      <c r="I202" s="251"/>
      <c r="J202" s="252">
        <f>ROUND(I202*H202,2)</f>
        <v>0</v>
      </c>
      <c r="K202" s="248" t="s">
        <v>134</v>
      </c>
      <c r="L202" s="253"/>
      <c r="M202" s="254" t="s">
        <v>19</v>
      </c>
      <c r="N202" s="255" t="s">
        <v>44</v>
      </c>
      <c r="O202" s="86"/>
      <c r="P202" s="215">
        <f>O202*H202</f>
        <v>0</v>
      </c>
      <c r="Q202" s="215">
        <v>0.00013999999999999999</v>
      </c>
      <c r="R202" s="215">
        <f>Q202*H202</f>
        <v>0.0019319999999999999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326</v>
      </c>
      <c r="AT202" s="217" t="s">
        <v>189</v>
      </c>
      <c r="AU202" s="217" t="s">
        <v>136</v>
      </c>
      <c r="AY202" s="19" t="s">
        <v>128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136</v>
      </c>
      <c r="BK202" s="218">
        <f>ROUND(I202*H202,2)</f>
        <v>0</v>
      </c>
      <c r="BL202" s="19" t="s">
        <v>230</v>
      </c>
      <c r="BM202" s="217" t="s">
        <v>793</v>
      </c>
    </row>
    <row r="203" s="14" customFormat="1">
      <c r="A203" s="14"/>
      <c r="B203" s="235"/>
      <c r="C203" s="236"/>
      <c r="D203" s="226" t="s">
        <v>140</v>
      </c>
      <c r="E203" s="236"/>
      <c r="F203" s="238" t="s">
        <v>794</v>
      </c>
      <c r="G203" s="236"/>
      <c r="H203" s="239">
        <v>13.800000000000001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140</v>
      </c>
      <c r="AU203" s="245" t="s">
        <v>136</v>
      </c>
      <c r="AV203" s="14" t="s">
        <v>136</v>
      </c>
      <c r="AW203" s="14" t="s">
        <v>4</v>
      </c>
      <c r="AX203" s="14" t="s">
        <v>80</v>
      </c>
      <c r="AY203" s="245" t="s">
        <v>128</v>
      </c>
    </row>
    <row r="204" s="2" customFormat="1" ht="24.15" customHeight="1">
      <c r="A204" s="40"/>
      <c r="B204" s="41"/>
      <c r="C204" s="206" t="s">
        <v>429</v>
      </c>
      <c r="D204" s="206" t="s">
        <v>130</v>
      </c>
      <c r="E204" s="207" t="s">
        <v>795</v>
      </c>
      <c r="F204" s="208" t="s">
        <v>796</v>
      </c>
      <c r="G204" s="209" t="s">
        <v>264</v>
      </c>
      <c r="H204" s="210">
        <v>9</v>
      </c>
      <c r="I204" s="211"/>
      <c r="J204" s="212">
        <f>ROUND(I204*H204,2)</f>
        <v>0</v>
      </c>
      <c r="K204" s="208" t="s">
        <v>134</v>
      </c>
      <c r="L204" s="46"/>
      <c r="M204" s="213" t="s">
        <v>19</v>
      </c>
      <c r="N204" s="214" t="s">
        <v>44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230</v>
      </c>
      <c r="AT204" s="217" t="s">
        <v>130</v>
      </c>
      <c r="AU204" s="217" t="s">
        <v>136</v>
      </c>
      <c r="AY204" s="19" t="s">
        <v>128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136</v>
      </c>
      <c r="BK204" s="218">
        <f>ROUND(I204*H204,2)</f>
        <v>0</v>
      </c>
      <c r="BL204" s="19" t="s">
        <v>230</v>
      </c>
      <c r="BM204" s="217" t="s">
        <v>797</v>
      </c>
    </row>
    <row r="205" s="2" customFormat="1">
      <c r="A205" s="40"/>
      <c r="B205" s="41"/>
      <c r="C205" s="42"/>
      <c r="D205" s="219" t="s">
        <v>138</v>
      </c>
      <c r="E205" s="42"/>
      <c r="F205" s="220" t="s">
        <v>798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138</v>
      </c>
      <c r="AU205" s="19" t="s">
        <v>136</v>
      </c>
    </row>
    <row r="206" s="13" customFormat="1">
      <c r="A206" s="13"/>
      <c r="B206" s="224"/>
      <c r="C206" s="225"/>
      <c r="D206" s="226" t="s">
        <v>140</v>
      </c>
      <c r="E206" s="227" t="s">
        <v>19</v>
      </c>
      <c r="F206" s="228" t="s">
        <v>799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140</v>
      </c>
      <c r="AU206" s="234" t="s">
        <v>136</v>
      </c>
      <c r="AV206" s="13" t="s">
        <v>80</v>
      </c>
      <c r="AW206" s="13" t="s">
        <v>33</v>
      </c>
      <c r="AX206" s="13" t="s">
        <v>72</v>
      </c>
      <c r="AY206" s="234" t="s">
        <v>128</v>
      </c>
    </row>
    <row r="207" s="14" customFormat="1">
      <c r="A207" s="14"/>
      <c r="B207" s="235"/>
      <c r="C207" s="236"/>
      <c r="D207" s="226" t="s">
        <v>140</v>
      </c>
      <c r="E207" s="237" t="s">
        <v>19</v>
      </c>
      <c r="F207" s="238" t="s">
        <v>188</v>
      </c>
      <c r="G207" s="236"/>
      <c r="H207" s="239">
        <v>9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140</v>
      </c>
      <c r="AU207" s="245" t="s">
        <v>136</v>
      </c>
      <c r="AV207" s="14" t="s">
        <v>136</v>
      </c>
      <c r="AW207" s="14" t="s">
        <v>33</v>
      </c>
      <c r="AX207" s="14" t="s">
        <v>72</v>
      </c>
      <c r="AY207" s="245" t="s">
        <v>128</v>
      </c>
    </row>
    <row r="208" s="15" customFormat="1">
      <c r="A208" s="15"/>
      <c r="B208" s="256"/>
      <c r="C208" s="257"/>
      <c r="D208" s="226" t="s">
        <v>140</v>
      </c>
      <c r="E208" s="258" t="s">
        <v>19</v>
      </c>
      <c r="F208" s="259" t="s">
        <v>206</v>
      </c>
      <c r="G208" s="257"/>
      <c r="H208" s="260">
        <v>9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6" t="s">
        <v>140</v>
      </c>
      <c r="AU208" s="266" t="s">
        <v>136</v>
      </c>
      <c r="AV208" s="15" t="s">
        <v>135</v>
      </c>
      <c r="AW208" s="15" t="s">
        <v>33</v>
      </c>
      <c r="AX208" s="15" t="s">
        <v>80</v>
      </c>
      <c r="AY208" s="266" t="s">
        <v>128</v>
      </c>
    </row>
    <row r="209" s="2" customFormat="1" ht="16.5" customHeight="1">
      <c r="A209" s="40"/>
      <c r="B209" s="41"/>
      <c r="C209" s="246" t="s">
        <v>433</v>
      </c>
      <c r="D209" s="246" t="s">
        <v>189</v>
      </c>
      <c r="E209" s="247" t="s">
        <v>800</v>
      </c>
      <c r="F209" s="248" t="s">
        <v>801</v>
      </c>
      <c r="G209" s="249" t="s">
        <v>264</v>
      </c>
      <c r="H209" s="250">
        <v>10.35</v>
      </c>
      <c r="I209" s="251"/>
      <c r="J209" s="252">
        <f>ROUND(I209*H209,2)</f>
        <v>0</v>
      </c>
      <c r="K209" s="248" t="s">
        <v>134</v>
      </c>
      <c r="L209" s="253"/>
      <c r="M209" s="254" t="s">
        <v>19</v>
      </c>
      <c r="N209" s="255" t="s">
        <v>44</v>
      </c>
      <c r="O209" s="86"/>
      <c r="P209" s="215">
        <f>O209*H209</f>
        <v>0</v>
      </c>
      <c r="Q209" s="215">
        <v>0.00025000000000000001</v>
      </c>
      <c r="R209" s="215">
        <f>Q209*H209</f>
        <v>0.0025875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326</v>
      </c>
      <c r="AT209" s="217" t="s">
        <v>189</v>
      </c>
      <c r="AU209" s="217" t="s">
        <v>136</v>
      </c>
      <c r="AY209" s="19" t="s">
        <v>128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136</v>
      </c>
      <c r="BK209" s="218">
        <f>ROUND(I209*H209,2)</f>
        <v>0</v>
      </c>
      <c r="BL209" s="19" t="s">
        <v>230</v>
      </c>
      <c r="BM209" s="217" t="s">
        <v>802</v>
      </c>
    </row>
    <row r="210" s="13" customFormat="1">
      <c r="A210" s="13"/>
      <c r="B210" s="224"/>
      <c r="C210" s="225"/>
      <c r="D210" s="226" t="s">
        <v>140</v>
      </c>
      <c r="E210" s="227" t="s">
        <v>19</v>
      </c>
      <c r="F210" s="228" t="s">
        <v>799</v>
      </c>
      <c r="G210" s="225"/>
      <c r="H210" s="227" t="s">
        <v>19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140</v>
      </c>
      <c r="AU210" s="234" t="s">
        <v>136</v>
      </c>
      <c r="AV210" s="13" t="s">
        <v>80</v>
      </c>
      <c r="AW210" s="13" t="s">
        <v>33</v>
      </c>
      <c r="AX210" s="13" t="s">
        <v>72</v>
      </c>
      <c r="AY210" s="234" t="s">
        <v>128</v>
      </c>
    </row>
    <row r="211" s="14" customFormat="1">
      <c r="A211" s="14"/>
      <c r="B211" s="235"/>
      <c r="C211" s="236"/>
      <c r="D211" s="226" t="s">
        <v>140</v>
      </c>
      <c r="E211" s="237" t="s">
        <v>19</v>
      </c>
      <c r="F211" s="238" t="s">
        <v>188</v>
      </c>
      <c r="G211" s="236"/>
      <c r="H211" s="239">
        <v>9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140</v>
      </c>
      <c r="AU211" s="245" t="s">
        <v>136</v>
      </c>
      <c r="AV211" s="14" t="s">
        <v>136</v>
      </c>
      <c r="AW211" s="14" t="s">
        <v>33</v>
      </c>
      <c r="AX211" s="14" t="s">
        <v>80</v>
      </c>
      <c r="AY211" s="245" t="s">
        <v>128</v>
      </c>
    </row>
    <row r="212" s="14" customFormat="1">
      <c r="A212" s="14"/>
      <c r="B212" s="235"/>
      <c r="C212" s="236"/>
      <c r="D212" s="226" t="s">
        <v>140</v>
      </c>
      <c r="E212" s="236"/>
      <c r="F212" s="238" t="s">
        <v>803</v>
      </c>
      <c r="G212" s="236"/>
      <c r="H212" s="239">
        <v>10.35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140</v>
      </c>
      <c r="AU212" s="245" t="s">
        <v>136</v>
      </c>
      <c r="AV212" s="14" t="s">
        <v>136</v>
      </c>
      <c r="AW212" s="14" t="s">
        <v>4</v>
      </c>
      <c r="AX212" s="14" t="s">
        <v>80</v>
      </c>
      <c r="AY212" s="245" t="s">
        <v>128</v>
      </c>
    </row>
    <row r="213" s="2" customFormat="1" ht="21.75" customHeight="1">
      <c r="A213" s="40"/>
      <c r="B213" s="41"/>
      <c r="C213" s="206" t="s">
        <v>439</v>
      </c>
      <c r="D213" s="206" t="s">
        <v>130</v>
      </c>
      <c r="E213" s="207" t="s">
        <v>804</v>
      </c>
      <c r="F213" s="208" t="s">
        <v>805</v>
      </c>
      <c r="G213" s="209" t="s">
        <v>215</v>
      </c>
      <c r="H213" s="210">
        <v>1</v>
      </c>
      <c r="I213" s="211"/>
      <c r="J213" s="212">
        <f>ROUND(I213*H213,2)</f>
        <v>0</v>
      </c>
      <c r="K213" s="208" t="s">
        <v>134</v>
      </c>
      <c r="L213" s="46"/>
      <c r="M213" s="213" t="s">
        <v>19</v>
      </c>
      <c r="N213" s="214" t="s">
        <v>44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230</v>
      </c>
      <c r="AT213" s="217" t="s">
        <v>130</v>
      </c>
      <c r="AU213" s="217" t="s">
        <v>136</v>
      </c>
      <c r="AY213" s="19" t="s">
        <v>128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136</v>
      </c>
      <c r="BK213" s="218">
        <f>ROUND(I213*H213,2)</f>
        <v>0</v>
      </c>
      <c r="BL213" s="19" t="s">
        <v>230</v>
      </c>
      <c r="BM213" s="217" t="s">
        <v>806</v>
      </c>
    </row>
    <row r="214" s="2" customFormat="1">
      <c r="A214" s="40"/>
      <c r="B214" s="41"/>
      <c r="C214" s="42"/>
      <c r="D214" s="219" t="s">
        <v>138</v>
      </c>
      <c r="E214" s="42"/>
      <c r="F214" s="220" t="s">
        <v>807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138</v>
      </c>
      <c r="AU214" s="19" t="s">
        <v>136</v>
      </c>
    </row>
    <row r="215" s="2" customFormat="1" ht="16.5" customHeight="1">
      <c r="A215" s="40"/>
      <c r="B215" s="41"/>
      <c r="C215" s="246" t="s">
        <v>445</v>
      </c>
      <c r="D215" s="246" t="s">
        <v>189</v>
      </c>
      <c r="E215" s="247" t="s">
        <v>808</v>
      </c>
      <c r="F215" s="248" t="s">
        <v>809</v>
      </c>
      <c r="G215" s="249" t="s">
        <v>274</v>
      </c>
      <c r="H215" s="250">
        <v>1</v>
      </c>
      <c r="I215" s="251"/>
      <c r="J215" s="252">
        <f>ROUND(I215*H215,2)</f>
        <v>0</v>
      </c>
      <c r="K215" s="248" t="s">
        <v>19</v>
      </c>
      <c r="L215" s="253"/>
      <c r="M215" s="254" t="s">
        <v>19</v>
      </c>
      <c r="N215" s="255" t="s">
        <v>44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326</v>
      </c>
      <c r="AT215" s="217" t="s">
        <v>189</v>
      </c>
      <c r="AU215" s="217" t="s">
        <v>136</v>
      </c>
      <c r="AY215" s="19" t="s">
        <v>128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136</v>
      </c>
      <c r="BK215" s="218">
        <f>ROUND(I215*H215,2)</f>
        <v>0</v>
      </c>
      <c r="BL215" s="19" t="s">
        <v>230</v>
      </c>
      <c r="BM215" s="217" t="s">
        <v>810</v>
      </c>
    </row>
    <row r="216" s="2" customFormat="1" ht="24.15" customHeight="1">
      <c r="A216" s="40"/>
      <c r="B216" s="41"/>
      <c r="C216" s="206" t="s">
        <v>450</v>
      </c>
      <c r="D216" s="206" t="s">
        <v>130</v>
      </c>
      <c r="E216" s="207" t="s">
        <v>811</v>
      </c>
      <c r="F216" s="208" t="s">
        <v>812</v>
      </c>
      <c r="G216" s="209" t="s">
        <v>215</v>
      </c>
      <c r="H216" s="210">
        <v>2</v>
      </c>
      <c r="I216" s="211"/>
      <c r="J216" s="212">
        <f>ROUND(I216*H216,2)</f>
        <v>0</v>
      </c>
      <c r="K216" s="208" t="s">
        <v>134</v>
      </c>
      <c r="L216" s="46"/>
      <c r="M216" s="213" t="s">
        <v>19</v>
      </c>
      <c r="N216" s="214" t="s">
        <v>44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230</v>
      </c>
      <c r="AT216" s="217" t="s">
        <v>130</v>
      </c>
      <c r="AU216" s="217" t="s">
        <v>136</v>
      </c>
      <c r="AY216" s="19" t="s">
        <v>128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136</v>
      </c>
      <c r="BK216" s="218">
        <f>ROUND(I216*H216,2)</f>
        <v>0</v>
      </c>
      <c r="BL216" s="19" t="s">
        <v>230</v>
      </c>
      <c r="BM216" s="217" t="s">
        <v>813</v>
      </c>
    </row>
    <row r="217" s="2" customFormat="1">
      <c r="A217" s="40"/>
      <c r="B217" s="41"/>
      <c r="C217" s="42"/>
      <c r="D217" s="219" t="s">
        <v>138</v>
      </c>
      <c r="E217" s="42"/>
      <c r="F217" s="220" t="s">
        <v>814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138</v>
      </c>
      <c r="AU217" s="19" t="s">
        <v>136</v>
      </c>
    </row>
    <row r="218" s="2" customFormat="1" ht="16.5" customHeight="1">
      <c r="A218" s="40"/>
      <c r="B218" s="41"/>
      <c r="C218" s="246" t="s">
        <v>455</v>
      </c>
      <c r="D218" s="246" t="s">
        <v>189</v>
      </c>
      <c r="E218" s="247" t="s">
        <v>815</v>
      </c>
      <c r="F218" s="248" t="s">
        <v>816</v>
      </c>
      <c r="G218" s="249" t="s">
        <v>215</v>
      </c>
      <c r="H218" s="250">
        <v>2</v>
      </c>
      <c r="I218" s="251"/>
      <c r="J218" s="252">
        <f>ROUND(I218*H218,2)</f>
        <v>0</v>
      </c>
      <c r="K218" s="248" t="s">
        <v>134</v>
      </c>
      <c r="L218" s="253"/>
      <c r="M218" s="254" t="s">
        <v>19</v>
      </c>
      <c r="N218" s="255" t="s">
        <v>44</v>
      </c>
      <c r="O218" s="86"/>
      <c r="P218" s="215">
        <f>O218*H218</f>
        <v>0</v>
      </c>
      <c r="Q218" s="215">
        <v>4.0000000000000003E-05</v>
      </c>
      <c r="R218" s="215">
        <f>Q218*H218</f>
        <v>8.0000000000000007E-05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326</v>
      </c>
      <c r="AT218" s="217" t="s">
        <v>189</v>
      </c>
      <c r="AU218" s="217" t="s">
        <v>136</v>
      </c>
      <c r="AY218" s="19" t="s">
        <v>128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136</v>
      </c>
      <c r="BK218" s="218">
        <f>ROUND(I218*H218,2)</f>
        <v>0</v>
      </c>
      <c r="BL218" s="19" t="s">
        <v>230</v>
      </c>
      <c r="BM218" s="217" t="s">
        <v>817</v>
      </c>
    </row>
    <row r="219" s="2" customFormat="1" ht="16.5" customHeight="1">
      <c r="A219" s="40"/>
      <c r="B219" s="41"/>
      <c r="C219" s="246" t="s">
        <v>461</v>
      </c>
      <c r="D219" s="246" t="s">
        <v>189</v>
      </c>
      <c r="E219" s="247" t="s">
        <v>818</v>
      </c>
      <c r="F219" s="248" t="s">
        <v>819</v>
      </c>
      <c r="G219" s="249" t="s">
        <v>215</v>
      </c>
      <c r="H219" s="250">
        <v>2</v>
      </c>
      <c r="I219" s="251"/>
      <c r="J219" s="252">
        <f>ROUND(I219*H219,2)</f>
        <v>0</v>
      </c>
      <c r="K219" s="248" t="s">
        <v>134</v>
      </c>
      <c r="L219" s="253"/>
      <c r="M219" s="254" t="s">
        <v>19</v>
      </c>
      <c r="N219" s="255" t="s">
        <v>44</v>
      </c>
      <c r="O219" s="86"/>
      <c r="P219" s="215">
        <f>O219*H219</f>
        <v>0</v>
      </c>
      <c r="Q219" s="215">
        <v>3.0000000000000001E-05</v>
      </c>
      <c r="R219" s="215">
        <f>Q219*H219</f>
        <v>6.0000000000000002E-05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326</v>
      </c>
      <c r="AT219" s="217" t="s">
        <v>189</v>
      </c>
      <c r="AU219" s="217" t="s">
        <v>136</v>
      </c>
      <c r="AY219" s="19" t="s">
        <v>128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136</v>
      </c>
      <c r="BK219" s="218">
        <f>ROUND(I219*H219,2)</f>
        <v>0</v>
      </c>
      <c r="BL219" s="19" t="s">
        <v>230</v>
      </c>
      <c r="BM219" s="217" t="s">
        <v>820</v>
      </c>
    </row>
    <row r="220" s="2" customFormat="1" ht="16.5" customHeight="1">
      <c r="A220" s="40"/>
      <c r="B220" s="41"/>
      <c r="C220" s="246" t="s">
        <v>466</v>
      </c>
      <c r="D220" s="246" t="s">
        <v>189</v>
      </c>
      <c r="E220" s="247" t="s">
        <v>821</v>
      </c>
      <c r="F220" s="248" t="s">
        <v>822</v>
      </c>
      <c r="G220" s="249" t="s">
        <v>215</v>
      </c>
      <c r="H220" s="250">
        <v>2</v>
      </c>
      <c r="I220" s="251"/>
      <c r="J220" s="252">
        <f>ROUND(I220*H220,2)</f>
        <v>0</v>
      </c>
      <c r="K220" s="248" t="s">
        <v>134</v>
      </c>
      <c r="L220" s="253"/>
      <c r="M220" s="254" t="s">
        <v>19</v>
      </c>
      <c r="N220" s="255" t="s">
        <v>44</v>
      </c>
      <c r="O220" s="86"/>
      <c r="P220" s="215">
        <f>O220*H220</f>
        <v>0</v>
      </c>
      <c r="Q220" s="215">
        <v>1.0000000000000001E-05</v>
      </c>
      <c r="R220" s="215">
        <f>Q220*H220</f>
        <v>2.0000000000000002E-05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326</v>
      </c>
      <c r="AT220" s="217" t="s">
        <v>189</v>
      </c>
      <c r="AU220" s="217" t="s">
        <v>136</v>
      </c>
      <c r="AY220" s="19" t="s">
        <v>128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136</v>
      </c>
      <c r="BK220" s="218">
        <f>ROUND(I220*H220,2)</f>
        <v>0</v>
      </c>
      <c r="BL220" s="19" t="s">
        <v>230</v>
      </c>
      <c r="BM220" s="217" t="s">
        <v>823</v>
      </c>
    </row>
    <row r="221" s="2" customFormat="1" ht="24.15" customHeight="1">
      <c r="A221" s="40"/>
      <c r="B221" s="41"/>
      <c r="C221" s="206" t="s">
        <v>471</v>
      </c>
      <c r="D221" s="206" t="s">
        <v>130</v>
      </c>
      <c r="E221" s="207" t="s">
        <v>824</v>
      </c>
      <c r="F221" s="208" t="s">
        <v>825</v>
      </c>
      <c r="G221" s="209" t="s">
        <v>215</v>
      </c>
      <c r="H221" s="210">
        <v>1</v>
      </c>
      <c r="I221" s="211"/>
      <c r="J221" s="212">
        <f>ROUND(I221*H221,2)</f>
        <v>0</v>
      </c>
      <c r="K221" s="208" t="s">
        <v>134</v>
      </c>
      <c r="L221" s="46"/>
      <c r="M221" s="213" t="s">
        <v>19</v>
      </c>
      <c r="N221" s="214" t="s">
        <v>44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230</v>
      </c>
      <c r="AT221" s="217" t="s">
        <v>130</v>
      </c>
      <c r="AU221" s="217" t="s">
        <v>136</v>
      </c>
      <c r="AY221" s="19" t="s">
        <v>128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136</v>
      </c>
      <c r="BK221" s="218">
        <f>ROUND(I221*H221,2)</f>
        <v>0</v>
      </c>
      <c r="BL221" s="19" t="s">
        <v>230</v>
      </c>
      <c r="BM221" s="217" t="s">
        <v>826</v>
      </c>
    </row>
    <row r="222" s="2" customFormat="1">
      <c r="A222" s="40"/>
      <c r="B222" s="41"/>
      <c r="C222" s="42"/>
      <c r="D222" s="219" t="s">
        <v>138</v>
      </c>
      <c r="E222" s="42"/>
      <c r="F222" s="220" t="s">
        <v>827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138</v>
      </c>
      <c r="AU222" s="19" t="s">
        <v>136</v>
      </c>
    </row>
    <row r="223" s="2" customFormat="1" ht="16.5" customHeight="1">
      <c r="A223" s="40"/>
      <c r="B223" s="41"/>
      <c r="C223" s="246" t="s">
        <v>476</v>
      </c>
      <c r="D223" s="246" t="s">
        <v>189</v>
      </c>
      <c r="E223" s="247" t="s">
        <v>828</v>
      </c>
      <c r="F223" s="248" t="s">
        <v>829</v>
      </c>
      <c r="G223" s="249" t="s">
        <v>215</v>
      </c>
      <c r="H223" s="250">
        <v>1</v>
      </c>
      <c r="I223" s="251"/>
      <c r="J223" s="252">
        <f>ROUND(I223*H223,2)</f>
        <v>0</v>
      </c>
      <c r="K223" s="248" t="s">
        <v>134</v>
      </c>
      <c r="L223" s="253"/>
      <c r="M223" s="254" t="s">
        <v>19</v>
      </c>
      <c r="N223" s="255" t="s">
        <v>44</v>
      </c>
      <c r="O223" s="86"/>
      <c r="P223" s="215">
        <f>O223*H223</f>
        <v>0</v>
      </c>
      <c r="Q223" s="215">
        <v>4.0000000000000003E-05</v>
      </c>
      <c r="R223" s="215">
        <f>Q223*H223</f>
        <v>4.0000000000000003E-05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326</v>
      </c>
      <c r="AT223" s="217" t="s">
        <v>189</v>
      </c>
      <c r="AU223" s="217" t="s">
        <v>136</v>
      </c>
      <c r="AY223" s="19" t="s">
        <v>128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136</v>
      </c>
      <c r="BK223" s="218">
        <f>ROUND(I223*H223,2)</f>
        <v>0</v>
      </c>
      <c r="BL223" s="19" t="s">
        <v>230</v>
      </c>
      <c r="BM223" s="217" t="s">
        <v>830</v>
      </c>
    </row>
    <row r="224" s="2" customFormat="1" ht="16.5" customHeight="1">
      <c r="A224" s="40"/>
      <c r="B224" s="41"/>
      <c r="C224" s="246" t="s">
        <v>483</v>
      </c>
      <c r="D224" s="246" t="s">
        <v>189</v>
      </c>
      <c r="E224" s="247" t="s">
        <v>831</v>
      </c>
      <c r="F224" s="248" t="s">
        <v>832</v>
      </c>
      <c r="G224" s="249" t="s">
        <v>215</v>
      </c>
      <c r="H224" s="250">
        <v>1</v>
      </c>
      <c r="I224" s="251"/>
      <c r="J224" s="252">
        <f>ROUND(I224*H224,2)</f>
        <v>0</v>
      </c>
      <c r="K224" s="248" t="s">
        <v>134</v>
      </c>
      <c r="L224" s="253"/>
      <c r="M224" s="254" t="s">
        <v>19</v>
      </c>
      <c r="N224" s="255" t="s">
        <v>44</v>
      </c>
      <c r="O224" s="86"/>
      <c r="P224" s="215">
        <f>O224*H224</f>
        <v>0</v>
      </c>
      <c r="Q224" s="215">
        <v>3.0000000000000001E-05</v>
      </c>
      <c r="R224" s="215">
        <f>Q224*H224</f>
        <v>3.0000000000000001E-05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326</v>
      </c>
      <c r="AT224" s="217" t="s">
        <v>189</v>
      </c>
      <c r="AU224" s="217" t="s">
        <v>136</v>
      </c>
      <c r="AY224" s="19" t="s">
        <v>128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136</v>
      </c>
      <c r="BK224" s="218">
        <f>ROUND(I224*H224,2)</f>
        <v>0</v>
      </c>
      <c r="BL224" s="19" t="s">
        <v>230</v>
      </c>
      <c r="BM224" s="217" t="s">
        <v>833</v>
      </c>
    </row>
    <row r="225" s="2" customFormat="1" ht="16.5" customHeight="1">
      <c r="A225" s="40"/>
      <c r="B225" s="41"/>
      <c r="C225" s="246" t="s">
        <v>489</v>
      </c>
      <c r="D225" s="246" t="s">
        <v>189</v>
      </c>
      <c r="E225" s="247" t="s">
        <v>821</v>
      </c>
      <c r="F225" s="248" t="s">
        <v>822</v>
      </c>
      <c r="G225" s="249" t="s">
        <v>215</v>
      </c>
      <c r="H225" s="250">
        <v>1</v>
      </c>
      <c r="I225" s="251"/>
      <c r="J225" s="252">
        <f>ROUND(I225*H225,2)</f>
        <v>0</v>
      </c>
      <c r="K225" s="248" t="s">
        <v>134</v>
      </c>
      <c r="L225" s="253"/>
      <c r="M225" s="254" t="s">
        <v>19</v>
      </c>
      <c r="N225" s="255" t="s">
        <v>44</v>
      </c>
      <c r="O225" s="86"/>
      <c r="P225" s="215">
        <f>O225*H225</f>
        <v>0</v>
      </c>
      <c r="Q225" s="215">
        <v>1.0000000000000001E-05</v>
      </c>
      <c r="R225" s="215">
        <f>Q225*H225</f>
        <v>1.0000000000000001E-05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326</v>
      </c>
      <c r="AT225" s="217" t="s">
        <v>189</v>
      </c>
      <c r="AU225" s="217" t="s">
        <v>136</v>
      </c>
      <c r="AY225" s="19" t="s">
        <v>128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136</v>
      </c>
      <c r="BK225" s="218">
        <f>ROUND(I225*H225,2)</f>
        <v>0</v>
      </c>
      <c r="BL225" s="19" t="s">
        <v>230</v>
      </c>
      <c r="BM225" s="217" t="s">
        <v>834</v>
      </c>
    </row>
    <row r="226" s="2" customFormat="1" ht="24.15" customHeight="1">
      <c r="A226" s="40"/>
      <c r="B226" s="41"/>
      <c r="C226" s="206" t="s">
        <v>494</v>
      </c>
      <c r="D226" s="206" t="s">
        <v>130</v>
      </c>
      <c r="E226" s="207" t="s">
        <v>835</v>
      </c>
      <c r="F226" s="208" t="s">
        <v>836</v>
      </c>
      <c r="G226" s="209" t="s">
        <v>215</v>
      </c>
      <c r="H226" s="210">
        <v>4</v>
      </c>
      <c r="I226" s="211"/>
      <c r="J226" s="212">
        <f>ROUND(I226*H226,2)</f>
        <v>0</v>
      </c>
      <c r="K226" s="208" t="s">
        <v>134</v>
      </c>
      <c r="L226" s="46"/>
      <c r="M226" s="213" t="s">
        <v>19</v>
      </c>
      <c r="N226" s="214" t="s">
        <v>44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230</v>
      </c>
      <c r="AT226" s="217" t="s">
        <v>130</v>
      </c>
      <c r="AU226" s="217" t="s">
        <v>136</v>
      </c>
      <c r="AY226" s="19" t="s">
        <v>128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136</v>
      </c>
      <c r="BK226" s="218">
        <f>ROUND(I226*H226,2)</f>
        <v>0</v>
      </c>
      <c r="BL226" s="19" t="s">
        <v>230</v>
      </c>
      <c r="BM226" s="217" t="s">
        <v>837</v>
      </c>
    </row>
    <row r="227" s="2" customFormat="1">
      <c r="A227" s="40"/>
      <c r="B227" s="41"/>
      <c r="C227" s="42"/>
      <c r="D227" s="219" t="s">
        <v>138</v>
      </c>
      <c r="E227" s="42"/>
      <c r="F227" s="220" t="s">
        <v>838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138</v>
      </c>
      <c r="AU227" s="19" t="s">
        <v>136</v>
      </c>
    </row>
    <row r="228" s="2" customFormat="1" ht="16.5" customHeight="1">
      <c r="A228" s="40"/>
      <c r="B228" s="41"/>
      <c r="C228" s="246" t="s">
        <v>499</v>
      </c>
      <c r="D228" s="246" t="s">
        <v>189</v>
      </c>
      <c r="E228" s="247" t="s">
        <v>839</v>
      </c>
      <c r="F228" s="248" t="s">
        <v>840</v>
      </c>
      <c r="G228" s="249" t="s">
        <v>215</v>
      </c>
      <c r="H228" s="250">
        <v>4</v>
      </c>
      <c r="I228" s="251"/>
      <c r="J228" s="252">
        <f>ROUND(I228*H228,2)</f>
        <v>0</v>
      </c>
      <c r="K228" s="248" t="s">
        <v>134</v>
      </c>
      <c r="L228" s="253"/>
      <c r="M228" s="254" t="s">
        <v>19</v>
      </c>
      <c r="N228" s="255" t="s">
        <v>44</v>
      </c>
      <c r="O228" s="86"/>
      <c r="P228" s="215">
        <f>O228*H228</f>
        <v>0</v>
      </c>
      <c r="Q228" s="215">
        <v>4.0000000000000003E-05</v>
      </c>
      <c r="R228" s="215">
        <f>Q228*H228</f>
        <v>0.00016000000000000001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326</v>
      </c>
      <c r="AT228" s="217" t="s">
        <v>189</v>
      </c>
      <c r="AU228" s="217" t="s">
        <v>136</v>
      </c>
      <c r="AY228" s="19" t="s">
        <v>128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136</v>
      </c>
      <c r="BK228" s="218">
        <f>ROUND(I228*H228,2)</f>
        <v>0</v>
      </c>
      <c r="BL228" s="19" t="s">
        <v>230</v>
      </c>
      <c r="BM228" s="217" t="s">
        <v>841</v>
      </c>
    </row>
    <row r="229" s="2" customFormat="1" ht="16.5" customHeight="1">
      <c r="A229" s="40"/>
      <c r="B229" s="41"/>
      <c r="C229" s="246" t="s">
        <v>505</v>
      </c>
      <c r="D229" s="246" t="s">
        <v>189</v>
      </c>
      <c r="E229" s="247" t="s">
        <v>818</v>
      </c>
      <c r="F229" s="248" t="s">
        <v>819</v>
      </c>
      <c r="G229" s="249" t="s">
        <v>215</v>
      </c>
      <c r="H229" s="250">
        <v>4</v>
      </c>
      <c r="I229" s="251"/>
      <c r="J229" s="252">
        <f>ROUND(I229*H229,2)</f>
        <v>0</v>
      </c>
      <c r="K229" s="248" t="s">
        <v>134</v>
      </c>
      <c r="L229" s="253"/>
      <c r="M229" s="254" t="s">
        <v>19</v>
      </c>
      <c r="N229" s="255" t="s">
        <v>44</v>
      </c>
      <c r="O229" s="86"/>
      <c r="P229" s="215">
        <f>O229*H229</f>
        <v>0</v>
      </c>
      <c r="Q229" s="215">
        <v>3.0000000000000001E-05</v>
      </c>
      <c r="R229" s="215">
        <f>Q229*H229</f>
        <v>0.00012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326</v>
      </c>
      <c r="AT229" s="217" t="s">
        <v>189</v>
      </c>
      <c r="AU229" s="217" t="s">
        <v>136</v>
      </c>
      <c r="AY229" s="19" t="s">
        <v>128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136</v>
      </c>
      <c r="BK229" s="218">
        <f>ROUND(I229*H229,2)</f>
        <v>0</v>
      </c>
      <c r="BL229" s="19" t="s">
        <v>230</v>
      </c>
      <c r="BM229" s="217" t="s">
        <v>842</v>
      </c>
    </row>
    <row r="230" s="2" customFormat="1" ht="16.5" customHeight="1">
      <c r="A230" s="40"/>
      <c r="B230" s="41"/>
      <c r="C230" s="246" t="s">
        <v>510</v>
      </c>
      <c r="D230" s="246" t="s">
        <v>189</v>
      </c>
      <c r="E230" s="247" t="s">
        <v>821</v>
      </c>
      <c r="F230" s="248" t="s">
        <v>822</v>
      </c>
      <c r="G230" s="249" t="s">
        <v>215</v>
      </c>
      <c r="H230" s="250">
        <v>4</v>
      </c>
      <c r="I230" s="251"/>
      <c r="J230" s="252">
        <f>ROUND(I230*H230,2)</f>
        <v>0</v>
      </c>
      <c r="K230" s="248" t="s">
        <v>134</v>
      </c>
      <c r="L230" s="253"/>
      <c r="M230" s="254" t="s">
        <v>19</v>
      </c>
      <c r="N230" s="255" t="s">
        <v>44</v>
      </c>
      <c r="O230" s="86"/>
      <c r="P230" s="215">
        <f>O230*H230</f>
        <v>0</v>
      </c>
      <c r="Q230" s="215">
        <v>1.0000000000000001E-05</v>
      </c>
      <c r="R230" s="215">
        <f>Q230*H230</f>
        <v>4.0000000000000003E-05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326</v>
      </c>
      <c r="AT230" s="217" t="s">
        <v>189</v>
      </c>
      <c r="AU230" s="217" t="s">
        <v>136</v>
      </c>
      <c r="AY230" s="19" t="s">
        <v>128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136</v>
      </c>
      <c r="BK230" s="218">
        <f>ROUND(I230*H230,2)</f>
        <v>0</v>
      </c>
      <c r="BL230" s="19" t="s">
        <v>230</v>
      </c>
      <c r="BM230" s="217" t="s">
        <v>843</v>
      </c>
    </row>
    <row r="231" s="2" customFormat="1" ht="24.15" customHeight="1">
      <c r="A231" s="40"/>
      <c r="B231" s="41"/>
      <c r="C231" s="206" t="s">
        <v>515</v>
      </c>
      <c r="D231" s="206" t="s">
        <v>130</v>
      </c>
      <c r="E231" s="207" t="s">
        <v>844</v>
      </c>
      <c r="F231" s="208" t="s">
        <v>845</v>
      </c>
      <c r="G231" s="209" t="s">
        <v>215</v>
      </c>
      <c r="H231" s="210">
        <v>1</v>
      </c>
      <c r="I231" s="211"/>
      <c r="J231" s="212">
        <f>ROUND(I231*H231,2)</f>
        <v>0</v>
      </c>
      <c r="K231" s="208" t="s">
        <v>134</v>
      </c>
      <c r="L231" s="46"/>
      <c r="M231" s="213" t="s">
        <v>19</v>
      </c>
      <c r="N231" s="214" t="s">
        <v>44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230</v>
      </c>
      <c r="AT231" s="217" t="s">
        <v>130</v>
      </c>
      <c r="AU231" s="217" t="s">
        <v>136</v>
      </c>
      <c r="AY231" s="19" t="s">
        <v>128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136</v>
      </c>
      <c r="BK231" s="218">
        <f>ROUND(I231*H231,2)</f>
        <v>0</v>
      </c>
      <c r="BL231" s="19" t="s">
        <v>230</v>
      </c>
      <c r="BM231" s="217" t="s">
        <v>846</v>
      </c>
    </row>
    <row r="232" s="2" customFormat="1">
      <c r="A232" s="40"/>
      <c r="B232" s="41"/>
      <c r="C232" s="42"/>
      <c r="D232" s="219" t="s">
        <v>138</v>
      </c>
      <c r="E232" s="42"/>
      <c r="F232" s="220" t="s">
        <v>847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138</v>
      </c>
      <c r="AU232" s="19" t="s">
        <v>136</v>
      </c>
    </row>
    <row r="233" s="2" customFormat="1" ht="16.5" customHeight="1">
      <c r="A233" s="40"/>
      <c r="B233" s="41"/>
      <c r="C233" s="246" t="s">
        <v>520</v>
      </c>
      <c r="D233" s="246" t="s">
        <v>189</v>
      </c>
      <c r="E233" s="247" t="s">
        <v>848</v>
      </c>
      <c r="F233" s="248" t="s">
        <v>849</v>
      </c>
      <c r="G233" s="249" t="s">
        <v>215</v>
      </c>
      <c r="H233" s="250">
        <v>1</v>
      </c>
      <c r="I233" s="251"/>
      <c r="J233" s="252">
        <f>ROUND(I233*H233,2)</f>
        <v>0</v>
      </c>
      <c r="K233" s="248" t="s">
        <v>134</v>
      </c>
      <c r="L233" s="253"/>
      <c r="M233" s="254" t="s">
        <v>19</v>
      </c>
      <c r="N233" s="255" t="s">
        <v>44</v>
      </c>
      <c r="O233" s="86"/>
      <c r="P233" s="215">
        <f>O233*H233</f>
        <v>0</v>
      </c>
      <c r="Q233" s="215">
        <v>4.0000000000000003E-05</v>
      </c>
      <c r="R233" s="215">
        <f>Q233*H233</f>
        <v>4.0000000000000003E-05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326</v>
      </c>
      <c r="AT233" s="217" t="s">
        <v>189</v>
      </c>
      <c r="AU233" s="217" t="s">
        <v>136</v>
      </c>
      <c r="AY233" s="19" t="s">
        <v>128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136</v>
      </c>
      <c r="BK233" s="218">
        <f>ROUND(I233*H233,2)</f>
        <v>0</v>
      </c>
      <c r="BL233" s="19" t="s">
        <v>230</v>
      </c>
      <c r="BM233" s="217" t="s">
        <v>850</v>
      </c>
    </row>
    <row r="234" s="2" customFormat="1" ht="16.5" customHeight="1">
      <c r="A234" s="40"/>
      <c r="B234" s="41"/>
      <c r="C234" s="246" t="s">
        <v>525</v>
      </c>
      <c r="D234" s="246" t="s">
        <v>189</v>
      </c>
      <c r="E234" s="247" t="s">
        <v>818</v>
      </c>
      <c r="F234" s="248" t="s">
        <v>819</v>
      </c>
      <c r="G234" s="249" t="s">
        <v>215</v>
      </c>
      <c r="H234" s="250">
        <v>1</v>
      </c>
      <c r="I234" s="251"/>
      <c r="J234" s="252">
        <f>ROUND(I234*H234,2)</f>
        <v>0</v>
      </c>
      <c r="K234" s="248" t="s">
        <v>134</v>
      </c>
      <c r="L234" s="253"/>
      <c r="M234" s="254" t="s">
        <v>19</v>
      </c>
      <c r="N234" s="255" t="s">
        <v>44</v>
      </c>
      <c r="O234" s="86"/>
      <c r="P234" s="215">
        <f>O234*H234</f>
        <v>0</v>
      </c>
      <c r="Q234" s="215">
        <v>3.0000000000000001E-05</v>
      </c>
      <c r="R234" s="215">
        <f>Q234*H234</f>
        <v>3.0000000000000001E-05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326</v>
      </c>
      <c r="AT234" s="217" t="s">
        <v>189</v>
      </c>
      <c r="AU234" s="217" t="s">
        <v>136</v>
      </c>
      <c r="AY234" s="19" t="s">
        <v>128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136</v>
      </c>
      <c r="BK234" s="218">
        <f>ROUND(I234*H234,2)</f>
        <v>0</v>
      </c>
      <c r="BL234" s="19" t="s">
        <v>230</v>
      </c>
      <c r="BM234" s="217" t="s">
        <v>851</v>
      </c>
    </row>
    <row r="235" s="2" customFormat="1" ht="16.5" customHeight="1">
      <c r="A235" s="40"/>
      <c r="B235" s="41"/>
      <c r="C235" s="246" t="s">
        <v>532</v>
      </c>
      <c r="D235" s="246" t="s">
        <v>189</v>
      </c>
      <c r="E235" s="247" t="s">
        <v>821</v>
      </c>
      <c r="F235" s="248" t="s">
        <v>822</v>
      </c>
      <c r="G235" s="249" t="s">
        <v>215</v>
      </c>
      <c r="H235" s="250">
        <v>1</v>
      </c>
      <c r="I235" s="251"/>
      <c r="J235" s="252">
        <f>ROUND(I235*H235,2)</f>
        <v>0</v>
      </c>
      <c r="K235" s="248" t="s">
        <v>134</v>
      </c>
      <c r="L235" s="253"/>
      <c r="M235" s="254" t="s">
        <v>19</v>
      </c>
      <c r="N235" s="255" t="s">
        <v>44</v>
      </c>
      <c r="O235" s="86"/>
      <c r="P235" s="215">
        <f>O235*H235</f>
        <v>0</v>
      </c>
      <c r="Q235" s="215">
        <v>1.0000000000000001E-05</v>
      </c>
      <c r="R235" s="215">
        <f>Q235*H235</f>
        <v>1.0000000000000001E-05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326</v>
      </c>
      <c r="AT235" s="217" t="s">
        <v>189</v>
      </c>
      <c r="AU235" s="217" t="s">
        <v>136</v>
      </c>
      <c r="AY235" s="19" t="s">
        <v>128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136</v>
      </c>
      <c r="BK235" s="218">
        <f>ROUND(I235*H235,2)</f>
        <v>0</v>
      </c>
      <c r="BL235" s="19" t="s">
        <v>230</v>
      </c>
      <c r="BM235" s="217" t="s">
        <v>852</v>
      </c>
    </row>
    <row r="236" s="2" customFormat="1" ht="24.15" customHeight="1">
      <c r="A236" s="40"/>
      <c r="B236" s="41"/>
      <c r="C236" s="206" t="s">
        <v>539</v>
      </c>
      <c r="D236" s="206" t="s">
        <v>130</v>
      </c>
      <c r="E236" s="207" t="s">
        <v>853</v>
      </c>
      <c r="F236" s="208" t="s">
        <v>854</v>
      </c>
      <c r="G236" s="209" t="s">
        <v>215</v>
      </c>
      <c r="H236" s="210">
        <v>28</v>
      </c>
      <c r="I236" s="211"/>
      <c r="J236" s="212">
        <f>ROUND(I236*H236,2)</f>
        <v>0</v>
      </c>
      <c r="K236" s="208" t="s">
        <v>134</v>
      </c>
      <c r="L236" s="46"/>
      <c r="M236" s="213" t="s">
        <v>19</v>
      </c>
      <c r="N236" s="214" t="s">
        <v>44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230</v>
      </c>
      <c r="AT236" s="217" t="s">
        <v>130</v>
      </c>
      <c r="AU236" s="217" t="s">
        <v>136</v>
      </c>
      <c r="AY236" s="19" t="s">
        <v>128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136</v>
      </c>
      <c r="BK236" s="218">
        <f>ROUND(I236*H236,2)</f>
        <v>0</v>
      </c>
      <c r="BL236" s="19" t="s">
        <v>230</v>
      </c>
      <c r="BM236" s="217" t="s">
        <v>855</v>
      </c>
    </row>
    <row r="237" s="2" customFormat="1">
      <c r="A237" s="40"/>
      <c r="B237" s="41"/>
      <c r="C237" s="42"/>
      <c r="D237" s="219" t="s">
        <v>138</v>
      </c>
      <c r="E237" s="42"/>
      <c r="F237" s="220" t="s">
        <v>856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138</v>
      </c>
      <c r="AU237" s="19" t="s">
        <v>136</v>
      </c>
    </row>
    <row r="238" s="2" customFormat="1" ht="16.5" customHeight="1">
      <c r="A238" s="40"/>
      <c r="B238" s="41"/>
      <c r="C238" s="246" t="s">
        <v>544</v>
      </c>
      <c r="D238" s="246" t="s">
        <v>189</v>
      </c>
      <c r="E238" s="247" t="s">
        <v>857</v>
      </c>
      <c r="F238" s="248" t="s">
        <v>858</v>
      </c>
      <c r="G238" s="249" t="s">
        <v>215</v>
      </c>
      <c r="H238" s="250">
        <v>28</v>
      </c>
      <c r="I238" s="251"/>
      <c r="J238" s="252">
        <f>ROUND(I238*H238,2)</f>
        <v>0</v>
      </c>
      <c r="K238" s="248" t="s">
        <v>134</v>
      </c>
      <c r="L238" s="253"/>
      <c r="M238" s="254" t="s">
        <v>19</v>
      </c>
      <c r="N238" s="255" t="s">
        <v>44</v>
      </c>
      <c r="O238" s="86"/>
      <c r="P238" s="215">
        <f>O238*H238</f>
        <v>0</v>
      </c>
      <c r="Q238" s="215">
        <v>6.0000000000000002E-05</v>
      </c>
      <c r="R238" s="215">
        <f>Q238*H238</f>
        <v>0.0016800000000000001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326</v>
      </c>
      <c r="AT238" s="217" t="s">
        <v>189</v>
      </c>
      <c r="AU238" s="217" t="s">
        <v>136</v>
      </c>
      <c r="AY238" s="19" t="s">
        <v>128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136</v>
      </c>
      <c r="BK238" s="218">
        <f>ROUND(I238*H238,2)</f>
        <v>0</v>
      </c>
      <c r="BL238" s="19" t="s">
        <v>230</v>
      </c>
      <c r="BM238" s="217" t="s">
        <v>859</v>
      </c>
    </row>
    <row r="239" s="2" customFormat="1" ht="16.5" customHeight="1">
      <c r="A239" s="40"/>
      <c r="B239" s="41"/>
      <c r="C239" s="246" t="s">
        <v>549</v>
      </c>
      <c r="D239" s="246" t="s">
        <v>189</v>
      </c>
      <c r="E239" s="247" t="s">
        <v>860</v>
      </c>
      <c r="F239" s="248" t="s">
        <v>861</v>
      </c>
      <c r="G239" s="249" t="s">
        <v>215</v>
      </c>
      <c r="H239" s="250">
        <v>14</v>
      </c>
      <c r="I239" s="251"/>
      <c r="J239" s="252">
        <f>ROUND(I239*H239,2)</f>
        <v>0</v>
      </c>
      <c r="K239" s="248" t="s">
        <v>134</v>
      </c>
      <c r="L239" s="253"/>
      <c r="M239" s="254" t="s">
        <v>19</v>
      </c>
      <c r="N239" s="255" t="s">
        <v>44</v>
      </c>
      <c r="O239" s="86"/>
      <c r="P239" s="215">
        <f>O239*H239</f>
        <v>0</v>
      </c>
      <c r="Q239" s="215">
        <v>2.0000000000000002E-05</v>
      </c>
      <c r="R239" s="215">
        <f>Q239*H239</f>
        <v>0.00028000000000000003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326</v>
      </c>
      <c r="AT239" s="217" t="s">
        <v>189</v>
      </c>
      <c r="AU239" s="217" t="s">
        <v>136</v>
      </c>
      <c r="AY239" s="19" t="s">
        <v>128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136</v>
      </c>
      <c r="BK239" s="218">
        <f>ROUND(I239*H239,2)</f>
        <v>0</v>
      </c>
      <c r="BL239" s="19" t="s">
        <v>230</v>
      </c>
      <c r="BM239" s="217" t="s">
        <v>862</v>
      </c>
    </row>
    <row r="240" s="2" customFormat="1" ht="16.5" customHeight="1">
      <c r="A240" s="40"/>
      <c r="B240" s="41"/>
      <c r="C240" s="206" t="s">
        <v>554</v>
      </c>
      <c r="D240" s="206" t="s">
        <v>130</v>
      </c>
      <c r="E240" s="207" t="s">
        <v>863</v>
      </c>
      <c r="F240" s="208" t="s">
        <v>864</v>
      </c>
      <c r="G240" s="209" t="s">
        <v>215</v>
      </c>
      <c r="H240" s="210">
        <v>1</v>
      </c>
      <c r="I240" s="211"/>
      <c r="J240" s="212">
        <f>ROUND(I240*H240,2)</f>
        <v>0</v>
      </c>
      <c r="K240" s="208" t="s">
        <v>19</v>
      </c>
      <c r="L240" s="46"/>
      <c r="M240" s="213" t="s">
        <v>19</v>
      </c>
      <c r="N240" s="214" t="s">
        <v>44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230</v>
      </c>
      <c r="AT240" s="217" t="s">
        <v>130</v>
      </c>
      <c r="AU240" s="217" t="s">
        <v>136</v>
      </c>
      <c r="AY240" s="19" t="s">
        <v>128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136</v>
      </c>
      <c r="BK240" s="218">
        <f>ROUND(I240*H240,2)</f>
        <v>0</v>
      </c>
      <c r="BL240" s="19" t="s">
        <v>230</v>
      </c>
      <c r="BM240" s="217" t="s">
        <v>865</v>
      </c>
    </row>
    <row r="241" s="2" customFormat="1" ht="24.15" customHeight="1">
      <c r="A241" s="40"/>
      <c r="B241" s="41"/>
      <c r="C241" s="206" t="s">
        <v>559</v>
      </c>
      <c r="D241" s="206" t="s">
        <v>130</v>
      </c>
      <c r="E241" s="207" t="s">
        <v>853</v>
      </c>
      <c r="F241" s="208" t="s">
        <v>854</v>
      </c>
      <c r="G241" s="209" t="s">
        <v>215</v>
      </c>
      <c r="H241" s="210">
        <v>3</v>
      </c>
      <c r="I241" s="211"/>
      <c r="J241" s="212">
        <f>ROUND(I241*H241,2)</f>
        <v>0</v>
      </c>
      <c r="K241" s="208" t="s">
        <v>134</v>
      </c>
      <c r="L241" s="46"/>
      <c r="M241" s="213" t="s">
        <v>19</v>
      </c>
      <c r="N241" s="214" t="s">
        <v>44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230</v>
      </c>
      <c r="AT241" s="217" t="s">
        <v>130</v>
      </c>
      <c r="AU241" s="217" t="s">
        <v>136</v>
      </c>
      <c r="AY241" s="19" t="s">
        <v>128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136</v>
      </c>
      <c r="BK241" s="218">
        <f>ROUND(I241*H241,2)</f>
        <v>0</v>
      </c>
      <c r="BL241" s="19" t="s">
        <v>230</v>
      </c>
      <c r="BM241" s="217" t="s">
        <v>866</v>
      </c>
    </row>
    <row r="242" s="2" customFormat="1">
      <c r="A242" s="40"/>
      <c r="B242" s="41"/>
      <c r="C242" s="42"/>
      <c r="D242" s="219" t="s">
        <v>138</v>
      </c>
      <c r="E242" s="42"/>
      <c r="F242" s="220" t="s">
        <v>856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138</v>
      </c>
      <c r="AU242" s="19" t="s">
        <v>136</v>
      </c>
    </row>
    <row r="243" s="2" customFormat="1" ht="16.5" customHeight="1">
      <c r="A243" s="40"/>
      <c r="B243" s="41"/>
      <c r="C243" s="246" t="s">
        <v>566</v>
      </c>
      <c r="D243" s="246" t="s">
        <v>189</v>
      </c>
      <c r="E243" s="247" t="s">
        <v>857</v>
      </c>
      <c r="F243" s="248" t="s">
        <v>858</v>
      </c>
      <c r="G243" s="249" t="s">
        <v>215</v>
      </c>
      <c r="H243" s="250">
        <v>3</v>
      </c>
      <c r="I243" s="251"/>
      <c r="J243" s="252">
        <f>ROUND(I243*H243,2)</f>
        <v>0</v>
      </c>
      <c r="K243" s="248" t="s">
        <v>134</v>
      </c>
      <c r="L243" s="253"/>
      <c r="M243" s="254" t="s">
        <v>19</v>
      </c>
      <c r="N243" s="255" t="s">
        <v>44</v>
      </c>
      <c r="O243" s="86"/>
      <c r="P243" s="215">
        <f>O243*H243</f>
        <v>0</v>
      </c>
      <c r="Q243" s="215">
        <v>6.0000000000000002E-05</v>
      </c>
      <c r="R243" s="215">
        <f>Q243*H243</f>
        <v>0.00018000000000000001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326</v>
      </c>
      <c r="AT243" s="217" t="s">
        <v>189</v>
      </c>
      <c r="AU243" s="217" t="s">
        <v>136</v>
      </c>
      <c r="AY243" s="19" t="s">
        <v>128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136</v>
      </c>
      <c r="BK243" s="218">
        <f>ROUND(I243*H243,2)</f>
        <v>0</v>
      </c>
      <c r="BL243" s="19" t="s">
        <v>230</v>
      </c>
      <c r="BM243" s="217" t="s">
        <v>867</v>
      </c>
    </row>
    <row r="244" s="2" customFormat="1" ht="16.5" customHeight="1">
      <c r="A244" s="40"/>
      <c r="B244" s="41"/>
      <c r="C244" s="246" t="s">
        <v>571</v>
      </c>
      <c r="D244" s="246" t="s">
        <v>189</v>
      </c>
      <c r="E244" s="247" t="s">
        <v>821</v>
      </c>
      <c r="F244" s="248" t="s">
        <v>822</v>
      </c>
      <c r="G244" s="249" t="s">
        <v>215</v>
      </c>
      <c r="H244" s="250">
        <v>3</v>
      </c>
      <c r="I244" s="251"/>
      <c r="J244" s="252">
        <f>ROUND(I244*H244,2)</f>
        <v>0</v>
      </c>
      <c r="K244" s="248" t="s">
        <v>134</v>
      </c>
      <c r="L244" s="253"/>
      <c r="M244" s="254" t="s">
        <v>19</v>
      </c>
      <c r="N244" s="255" t="s">
        <v>44</v>
      </c>
      <c r="O244" s="86"/>
      <c r="P244" s="215">
        <f>O244*H244</f>
        <v>0</v>
      </c>
      <c r="Q244" s="215">
        <v>1.0000000000000001E-05</v>
      </c>
      <c r="R244" s="215">
        <f>Q244*H244</f>
        <v>3.0000000000000004E-05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326</v>
      </c>
      <c r="AT244" s="217" t="s">
        <v>189</v>
      </c>
      <c r="AU244" s="217" t="s">
        <v>136</v>
      </c>
      <c r="AY244" s="19" t="s">
        <v>128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136</v>
      </c>
      <c r="BK244" s="218">
        <f>ROUND(I244*H244,2)</f>
        <v>0</v>
      </c>
      <c r="BL244" s="19" t="s">
        <v>230</v>
      </c>
      <c r="BM244" s="217" t="s">
        <v>868</v>
      </c>
    </row>
    <row r="245" s="2" customFormat="1" ht="24.15" customHeight="1">
      <c r="A245" s="40"/>
      <c r="B245" s="41"/>
      <c r="C245" s="206" t="s">
        <v>869</v>
      </c>
      <c r="D245" s="206" t="s">
        <v>130</v>
      </c>
      <c r="E245" s="207" t="s">
        <v>870</v>
      </c>
      <c r="F245" s="208" t="s">
        <v>871</v>
      </c>
      <c r="G245" s="209" t="s">
        <v>215</v>
      </c>
      <c r="H245" s="210">
        <v>10</v>
      </c>
      <c r="I245" s="211"/>
      <c r="J245" s="212">
        <f>ROUND(I245*H245,2)</f>
        <v>0</v>
      </c>
      <c r="K245" s="208" t="s">
        <v>134</v>
      </c>
      <c r="L245" s="46"/>
      <c r="M245" s="213" t="s">
        <v>19</v>
      </c>
      <c r="N245" s="214" t="s">
        <v>44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230</v>
      </c>
      <c r="AT245" s="217" t="s">
        <v>130</v>
      </c>
      <c r="AU245" s="217" t="s">
        <v>136</v>
      </c>
      <c r="AY245" s="19" t="s">
        <v>128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136</v>
      </c>
      <c r="BK245" s="218">
        <f>ROUND(I245*H245,2)</f>
        <v>0</v>
      </c>
      <c r="BL245" s="19" t="s">
        <v>230</v>
      </c>
      <c r="BM245" s="217" t="s">
        <v>872</v>
      </c>
    </row>
    <row r="246" s="2" customFormat="1">
      <c r="A246" s="40"/>
      <c r="B246" s="41"/>
      <c r="C246" s="42"/>
      <c r="D246" s="219" t="s">
        <v>138</v>
      </c>
      <c r="E246" s="42"/>
      <c r="F246" s="220" t="s">
        <v>873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138</v>
      </c>
      <c r="AU246" s="19" t="s">
        <v>136</v>
      </c>
    </row>
    <row r="247" s="14" customFormat="1">
      <c r="A247" s="14"/>
      <c r="B247" s="235"/>
      <c r="C247" s="236"/>
      <c r="D247" s="226" t="s">
        <v>140</v>
      </c>
      <c r="E247" s="237" t="s">
        <v>19</v>
      </c>
      <c r="F247" s="238" t="s">
        <v>874</v>
      </c>
      <c r="G247" s="236"/>
      <c r="H247" s="239">
        <v>10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140</v>
      </c>
      <c r="AU247" s="245" t="s">
        <v>136</v>
      </c>
      <c r="AV247" s="14" t="s">
        <v>136</v>
      </c>
      <c r="AW247" s="14" t="s">
        <v>33</v>
      </c>
      <c r="AX247" s="14" t="s">
        <v>72</v>
      </c>
      <c r="AY247" s="245" t="s">
        <v>128</v>
      </c>
    </row>
    <row r="248" s="15" customFormat="1">
      <c r="A248" s="15"/>
      <c r="B248" s="256"/>
      <c r="C248" s="257"/>
      <c r="D248" s="226" t="s">
        <v>140</v>
      </c>
      <c r="E248" s="258" t="s">
        <v>19</v>
      </c>
      <c r="F248" s="259" t="s">
        <v>206</v>
      </c>
      <c r="G248" s="257"/>
      <c r="H248" s="260">
        <v>10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6" t="s">
        <v>140</v>
      </c>
      <c r="AU248" s="266" t="s">
        <v>136</v>
      </c>
      <c r="AV248" s="15" t="s">
        <v>135</v>
      </c>
      <c r="AW248" s="15" t="s">
        <v>33</v>
      </c>
      <c r="AX248" s="15" t="s">
        <v>80</v>
      </c>
      <c r="AY248" s="266" t="s">
        <v>128</v>
      </c>
    </row>
    <row r="249" s="2" customFormat="1" ht="16.5" customHeight="1">
      <c r="A249" s="40"/>
      <c r="B249" s="41"/>
      <c r="C249" s="246" t="s">
        <v>875</v>
      </c>
      <c r="D249" s="246" t="s">
        <v>189</v>
      </c>
      <c r="E249" s="247" t="s">
        <v>876</v>
      </c>
      <c r="F249" s="248" t="s">
        <v>877</v>
      </c>
      <c r="G249" s="249" t="s">
        <v>878</v>
      </c>
      <c r="H249" s="250">
        <v>2</v>
      </c>
      <c r="I249" s="251"/>
      <c r="J249" s="252">
        <f>ROUND(I249*H249,2)</f>
        <v>0</v>
      </c>
      <c r="K249" s="248" t="s">
        <v>19</v>
      </c>
      <c r="L249" s="253"/>
      <c r="M249" s="254" t="s">
        <v>19</v>
      </c>
      <c r="N249" s="255" t="s">
        <v>44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181</v>
      </c>
      <c r="AT249" s="217" t="s">
        <v>189</v>
      </c>
      <c r="AU249" s="217" t="s">
        <v>136</v>
      </c>
      <c r="AY249" s="19" t="s">
        <v>128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136</v>
      </c>
      <c r="BK249" s="218">
        <f>ROUND(I249*H249,2)</f>
        <v>0</v>
      </c>
      <c r="BL249" s="19" t="s">
        <v>135</v>
      </c>
      <c r="BM249" s="217" t="s">
        <v>879</v>
      </c>
    </row>
    <row r="250" s="2" customFormat="1" ht="16.5" customHeight="1">
      <c r="A250" s="40"/>
      <c r="B250" s="41"/>
      <c r="C250" s="246" t="s">
        <v>880</v>
      </c>
      <c r="D250" s="246" t="s">
        <v>189</v>
      </c>
      <c r="E250" s="247" t="s">
        <v>881</v>
      </c>
      <c r="F250" s="248" t="s">
        <v>882</v>
      </c>
      <c r="G250" s="249" t="s">
        <v>878</v>
      </c>
      <c r="H250" s="250">
        <v>8</v>
      </c>
      <c r="I250" s="251"/>
      <c r="J250" s="252">
        <f>ROUND(I250*H250,2)</f>
        <v>0</v>
      </c>
      <c r="K250" s="248" t="s">
        <v>19</v>
      </c>
      <c r="L250" s="253"/>
      <c r="M250" s="254" t="s">
        <v>19</v>
      </c>
      <c r="N250" s="255" t="s">
        <v>44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181</v>
      </c>
      <c r="AT250" s="217" t="s">
        <v>189</v>
      </c>
      <c r="AU250" s="217" t="s">
        <v>136</v>
      </c>
      <c r="AY250" s="19" t="s">
        <v>128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136</v>
      </c>
      <c r="BK250" s="218">
        <f>ROUND(I250*H250,2)</f>
        <v>0</v>
      </c>
      <c r="BL250" s="19" t="s">
        <v>135</v>
      </c>
      <c r="BM250" s="217" t="s">
        <v>883</v>
      </c>
    </row>
    <row r="251" s="2" customFormat="1" ht="16.5" customHeight="1">
      <c r="A251" s="40"/>
      <c r="B251" s="41"/>
      <c r="C251" s="206" t="s">
        <v>884</v>
      </c>
      <c r="D251" s="206" t="s">
        <v>130</v>
      </c>
      <c r="E251" s="207" t="s">
        <v>885</v>
      </c>
      <c r="F251" s="208" t="s">
        <v>886</v>
      </c>
      <c r="G251" s="209" t="s">
        <v>274</v>
      </c>
      <c r="H251" s="210">
        <v>1</v>
      </c>
      <c r="I251" s="211"/>
      <c r="J251" s="212">
        <f>ROUND(I251*H251,2)</f>
        <v>0</v>
      </c>
      <c r="K251" s="208" t="s">
        <v>19</v>
      </c>
      <c r="L251" s="46"/>
      <c r="M251" s="213" t="s">
        <v>19</v>
      </c>
      <c r="N251" s="214" t="s">
        <v>44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230</v>
      </c>
      <c r="AT251" s="217" t="s">
        <v>130</v>
      </c>
      <c r="AU251" s="217" t="s">
        <v>136</v>
      </c>
      <c r="AY251" s="19" t="s">
        <v>128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136</v>
      </c>
      <c r="BK251" s="218">
        <f>ROUND(I251*H251,2)</f>
        <v>0</v>
      </c>
      <c r="BL251" s="19" t="s">
        <v>230</v>
      </c>
      <c r="BM251" s="217" t="s">
        <v>887</v>
      </c>
    </row>
    <row r="252" s="2" customFormat="1" ht="24.15" customHeight="1">
      <c r="A252" s="40"/>
      <c r="B252" s="41"/>
      <c r="C252" s="206" t="s">
        <v>888</v>
      </c>
      <c r="D252" s="206" t="s">
        <v>130</v>
      </c>
      <c r="E252" s="207" t="s">
        <v>889</v>
      </c>
      <c r="F252" s="208" t="s">
        <v>890</v>
      </c>
      <c r="G252" s="209" t="s">
        <v>215</v>
      </c>
      <c r="H252" s="210">
        <v>1</v>
      </c>
      <c r="I252" s="211"/>
      <c r="J252" s="212">
        <f>ROUND(I252*H252,2)</f>
        <v>0</v>
      </c>
      <c r="K252" s="208" t="s">
        <v>134</v>
      </c>
      <c r="L252" s="46"/>
      <c r="M252" s="213" t="s">
        <v>19</v>
      </c>
      <c r="N252" s="214" t="s">
        <v>44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230</v>
      </c>
      <c r="AT252" s="217" t="s">
        <v>130</v>
      </c>
      <c r="AU252" s="217" t="s">
        <v>136</v>
      </c>
      <c r="AY252" s="19" t="s">
        <v>128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136</v>
      </c>
      <c r="BK252" s="218">
        <f>ROUND(I252*H252,2)</f>
        <v>0</v>
      </c>
      <c r="BL252" s="19" t="s">
        <v>230</v>
      </c>
      <c r="BM252" s="217" t="s">
        <v>891</v>
      </c>
    </row>
    <row r="253" s="2" customFormat="1">
      <c r="A253" s="40"/>
      <c r="B253" s="41"/>
      <c r="C253" s="42"/>
      <c r="D253" s="219" t="s">
        <v>138</v>
      </c>
      <c r="E253" s="42"/>
      <c r="F253" s="220" t="s">
        <v>892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138</v>
      </c>
      <c r="AU253" s="19" t="s">
        <v>136</v>
      </c>
    </row>
    <row r="254" s="2" customFormat="1" ht="24.15" customHeight="1">
      <c r="A254" s="40"/>
      <c r="B254" s="41"/>
      <c r="C254" s="206" t="s">
        <v>893</v>
      </c>
      <c r="D254" s="206" t="s">
        <v>130</v>
      </c>
      <c r="E254" s="207" t="s">
        <v>894</v>
      </c>
      <c r="F254" s="208" t="s">
        <v>895</v>
      </c>
      <c r="G254" s="209" t="s">
        <v>176</v>
      </c>
      <c r="H254" s="210">
        <v>0.072999999999999995</v>
      </c>
      <c r="I254" s="211"/>
      <c r="J254" s="212">
        <f>ROUND(I254*H254,2)</f>
        <v>0</v>
      </c>
      <c r="K254" s="208" t="s">
        <v>134</v>
      </c>
      <c r="L254" s="46"/>
      <c r="M254" s="213" t="s">
        <v>19</v>
      </c>
      <c r="N254" s="214" t="s">
        <v>44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230</v>
      </c>
      <c r="AT254" s="217" t="s">
        <v>130</v>
      </c>
      <c r="AU254" s="217" t="s">
        <v>136</v>
      </c>
      <c r="AY254" s="19" t="s">
        <v>128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136</v>
      </c>
      <c r="BK254" s="218">
        <f>ROUND(I254*H254,2)</f>
        <v>0</v>
      </c>
      <c r="BL254" s="19" t="s">
        <v>230</v>
      </c>
      <c r="BM254" s="217" t="s">
        <v>896</v>
      </c>
    </row>
    <row r="255" s="2" customFormat="1">
      <c r="A255" s="40"/>
      <c r="B255" s="41"/>
      <c r="C255" s="42"/>
      <c r="D255" s="219" t="s">
        <v>138</v>
      </c>
      <c r="E255" s="42"/>
      <c r="F255" s="220" t="s">
        <v>897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138</v>
      </c>
      <c r="AU255" s="19" t="s">
        <v>136</v>
      </c>
    </row>
    <row r="256" s="12" customFormat="1" ht="22.8" customHeight="1">
      <c r="A256" s="12"/>
      <c r="B256" s="190"/>
      <c r="C256" s="191"/>
      <c r="D256" s="192" t="s">
        <v>71</v>
      </c>
      <c r="E256" s="204" t="s">
        <v>898</v>
      </c>
      <c r="F256" s="204" t="s">
        <v>899</v>
      </c>
      <c r="G256" s="191"/>
      <c r="H256" s="191"/>
      <c r="I256" s="194"/>
      <c r="J256" s="205">
        <f>BK256</f>
        <v>0</v>
      </c>
      <c r="K256" s="191"/>
      <c r="L256" s="196"/>
      <c r="M256" s="197"/>
      <c r="N256" s="198"/>
      <c r="O256" s="198"/>
      <c r="P256" s="199">
        <f>SUM(P257:P259)</f>
        <v>0</v>
      </c>
      <c r="Q256" s="198"/>
      <c r="R256" s="199">
        <f>SUM(R257:R259)</f>
        <v>0.00017000000000000001</v>
      </c>
      <c r="S256" s="198"/>
      <c r="T256" s="200">
        <f>SUM(T257:T259)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1" t="s">
        <v>136</v>
      </c>
      <c r="AT256" s="202" t="s">
        <v>71</v>
      </c>
      <c r="AU256" s="202" t="s">
        <v>80</v>
      </c>
      <c r="AY256" s="201" t="s">
        <v>128</v>
      </c>
      <c r="BK256" s="203">
        <f>SUM(BK257:BK259)</f>
        <v>0</v>
      </c>
    </row>
    <row r="257" s="2" customFormat="1" ht="16.5" customHeight="1">
      <c r="A257" s="40"/>
      <c r="B257" s="41"/>
      <c r="C257" s="206" t="s">
        <v>900</v>
      </c>
      <c r="D257" s="206" t="s">
        <v>130</v>
      </c>
      <c r="E257" s="207" t="s">
        <v>901</v>
      </c>
      <c r="F257" s="208" t="s">
        <v>902</v>
      </c>
      <c r="G257" s="209" t="s">
        <v>215</v>
      </c>
      <c r="H257" s="210">
        <v>1</v>
      </c>
      <c r="I257" s="211"/>
      <c r="J257" s="212">
        <f>ROUND(I257*H257,2)</f>
        <v>0</v>
      </c>
      <c r="K257" s="208" t="s">
        <v>134</v>
      </c>
      <c r="L257" s="46"/>
      <c r="M257" s="213" t="s">
        <v>19</v>
      </c>
      <c r="N257" s="214" t="s">
        <v>44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230</v>
      </c>
      <c r="AT257" s="217" t="s">
        <v>130</v>
      </c>
      <c r="AU257" s="217" t="s">
        <v>136</v>
      </c>
      <c r="AY257" s="19" t="s">
        <v>128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136</v>
      </c>
      <c r="BK257" s="218">
        <f>ROUND(I257*H257,2)</f>
        <v>0</v>
      </c>
      <c r="BL257" s="19" t="s">
        <v>230</v>
      </c>
      <c r="BM257" s="217" t="s">
        <v>903</v>
      </c>
    </row>
    <row r="258" s="2" customFormat="1">
      <c r="A258" s="40"/>
      <c r="B258" s="41"/>
      <c r="C258" s="42"/>
      <c r="D258" s="219" t="s">
        <v>138</v>
      </c>
      <c r="E258" s="42"/>
      <c r="F258" s="220" t="s">
        <v>904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138</v>
      </c>
      <c r="AU258" s="19" t="s">
        <v>136</v>
      </c>
    </row>
    <row r="259" s="2" customFormat="1" ht="16.5" customHeight="1">
      <c r="A259" s="40"/>
      <c r="B259" s="41"/>
      <c r="C259" s="246" t="s">
        <v>905</v>
      </c>
      <c r="D259" s="246" t="s">
        <v>189</v>
      </c>
      <c r="E259" s="247" t="s">
        <v>906</v>
      </c>
      <c r="F259" s="248" t="s">
        <v>907</v>
      </c>
      <c r="G259" s="249" t="s">
        <v>215</v>
      </c>
      <c r="H259" s="250">
        <v>1</v>
      </c>
      <c r="I259" s="251"/>
      <c r="J259" s="252">
        <f>ROUND(I259*H259,2)</f>
        <v>0</v>
      </c>
      <c r="K259" s="248" t="s">
        <v>134</v>
      </c>
      <c r="L259" s="253"/>
      <c r="M259" s="254" t="s">
        <v>19</v>
      </c>
      <c r="N259" s="255" t="s">
        <v>44</v>
      </c>
      <c r="O259" s="86"/>
      <c r="P259" s="215">
        <f>O259*H259</f>
        <v>0</v>
      </c>
      <c r="Q259" s="215">
        <v>0.00017000000000000001</v>
      </c>
      <c r="R259" s="215">
        <f>Q259*H259</f>
        <v>0.00017000000000000001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326</v>
      </c>
      <c r="AT259" s="217" t="s">
        <v>189</v>
      </c>
      <c r="AU259" s="217" t="s">
        <v>136</v>
      </c>
      <c r="AY259" s="19" t="s">
        <v>128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136</v>
      </c>
      <c r="BK259" s="218">
        <f>ROUND(I259*H259,2)</f>
        <v>0</v>
      </c>
      <c r="BL259" s="19" t="s">
        <v>230</v>
      </c>
      <c r="BM259" s="217" t="s">
        <v>908</v>
      </c>
    </row>
    <row r="260" s="12" customFormat="1" ht="22.8" customHeight="1">
      <c r="A260" s="12"/>
      <c r="B260" s="190"/>
      <c r="C260" s="191"/>
      <c r="D260" s="192" t="s">
        <v>71</v>
      </c>
      <c r="E260" s="204" t="s">
        <v>909</v>
      </c>
      <c r="F260" s="204" t="s">
        <v>910</v>
      </c>
      <c r="G260" s="191"/>
      <c r="H260" s="191"/>
      <c r="I260" s="194"/>
      <c r="J260" s="205">
        <f>BK260</f>
        <v>0</v>
      </c>
      <c r="K260" s="191"/>
      <c r="L260" s="196"/>
      <c r="M260" s="197"/>
      <c r="N260" s="198"/>
      <c r="O260" s="198"/>
      <c r="P260" s="199">
        <f>SUM(P261:P263)</f>
        <v>0</v>
      </c>
      <c r="Q260" s="198"/>
      <c r="R260" s="199">
        <f>SUM(R261:R263)</f>
        <v>0.00048000000000000001</v>
      </c>
      <c r="S260" s="198"/>
      <c r="T260" s="200">
        <f>SUM(T261:T263)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1" t="s">
        <v>136</v>
      </c>
      <c r="AT260" s="202" t="s">
        <v>71</v>
      </c>
      <c r="AU260" s="202" t="s">
        <v>80</v>
      </c>
      <c r="AY260" s="201" t="s">
        <v>128</v>
      </c>
      <c r="BK260" s="203">
        <f>SUM(BK261:BK263)</f>
        <v>0</v>
      </c>
    </row>
    <row r="261" s="2" customFormat="1" ht="16.5" customHeight="1">
      <c r="A261" s="40"/>
      <c r="B261" s="41"/>
      <c r="C261" s="206" t="s">
        <v>911</v>
      </c>
      <c r="D261" s="206" t="s">
        <v>130</v>
      </c>
      <c r="E261" s="207" t="s">
        <v>912</v>
      </c>
      <c r="F261" s="208" t="s">
        <v>913</v>
      </c>
      <c r="G261" s="209" t="s">
        <v>215</v>
      </c>
      <c r="H261" s="210">
        <v>1</v>
      </c>
      <c r="I261" s="211"/>
      <c r="J261" s="212">
        <f>ROUND(I261*H261,2)</f>
        <v>0</v>
      </c>
      <c r="K261" s="208" t="s">
        <v>134</v>
      </c>
      <c r="L261" s="46"/>
      <c r="M261" s="213" t="s">
        <v>19</v>
      </c>
      <c r="N261" s="214" t="s">
        <v>44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230</v>
      </c>
      <c r="AT261" s="217" t="s">
        <v>130</v>
      </c>
      <c r="AU261" s="217" t="s">
        <v>136</v>
      </c>
      <c r="AY261" s="19" t="s">
        <v>128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136</v>
      </c>
      <c r="BK261" s="218">
        <f>ROUND(I261*H261,2)</f>
        <v>0</v>
      </c>
      <c r="BL261" s="19" t="s">
        <v>230</v>
      </c>
      <c r="BM261" s="217" t="s">
        <v>914</v>
      </c>
    </row>
    <row r="262" s="2" customFormat="1">
      <c r="A262" s="40"/>
      <c r="B262" s="41"/>
      <c r="C262" s="42"/>
      <c r="D262" s="219" t="s">
        <v>138</v>
      </c>
      <c r="E262" s="42"/>
      <c r="F262" s="220" t="s">
        <v>915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138</v>
      </c>
      <c r="AU262" s="19" t="s">
        <v>136</v>
      </c>
    </row>
    <row r="263" s="2" customFormat="1" ht="16.5" customHeight="1">
      <c r="A263" s="40"/>
      <c r="B263" s="41"/>
      <c r="C263" s="246" t="s">
        <v>916</v>
      </c>
      <c r="D263" s="246" t="s">
        <v>189</v>
      </c>
      <c r="E263" s="247" t="s">
        <v>917</v>
      </c>
      <c r="F263" s="248" t="s">
        <v>918</v>
      </c>
      <c r="G263" s="249" t="s">
        <v>215</v>
      </c>
      <c r="H263" s="250">
        <v>1</v>
      </c>
      <c r="I263" s="251"/>
      <c r="J263" s="252">
        <f>ROUND(I263*H263,2)</f>
        <v>0</v>
      </c>
      <c r="K263" s="248" t="s">
        <v>134</v>
      </c>
      <c r="L263" s="253"/>
      <c r="M263" s="270" t="s">
        <v>19</v>
      </c>
      <c r="N263" s="271" t="s">
        <v>44</v>
      </c>
      <c r="O263" s="272"/>
      <c r="P263" s="273">
        <f>O263*H263</f>
        <v>0</v>
      </c>
      <c r="Q263" s="273">
        <v>0.00048000000000000001</v>
      </c>
      <c r="R263" s="273">
        <f>Q263*H263</f>
        <v>0.00048000000000000001</v>
      </c>
      <c r="S263" s="273">
        <v>0</v>
      </c>
      <c r="T263" s="27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326</v>
      </c>
      <c r="AT263" s="217" t="s">
        <v>189</v>
      </c>
      <c r="AU263" s="217" t="s">
        <v>136</v>
      </c>
      <c r="AY263" s="19" t="s">
        <v>128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136</v>
      </c>
      <c r="BK263" s="218">
        <f>ROUND(I263*H263,2)</f>
        <v>0</v>
      </c>
      <c r="BL263" s="19" t="s">
        <v>230</v>
      </c>
      <c r="BM263" s="217" t="s">
        <v>919</v>
      </c>
    </row>
    <row r="264" s="2" customFormat="1" ht="6.96" customHeight="1">
      <c r="A264" s="40"/>
      <c r="B264" s="61"/>
      <c r="C264" s="62"/>
      <c r="D264" s="62"/>
      <c r="E264" s="62"/>
      <c r="F264" s="62"/>
      <c r="G264" s="62"/>
      <c r="H264" s="62"/>
      <c r="I264" s="62"/>
      <c r="J264" s="62"/>
      <c r="K264" s="62"/>
      <c r="L264" s="46"/>
      <c r="M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</row>
  </sheetData>
  <sheetProtection sheet="1" autoFilter="0" formatColumns="0" formatRows="0" objects="1" scenarios="1" spinCount="100000" saltValue="9xndse7WyBrfnTWao+n5xzfqOUKUzwXh+nRkRysU7HBWZ9+LzV1REFKItcKlTvH5Lyi8lra5nDnjNiTmi1A/AQ==" hashValue="vTILVHP/9C7GOl/gvEI9O6wp5GwH6OEJoyqaCxFRvzW9nvmKl0mz3T6XEToq5muEKI9+u3KL3AcVlOaXb7xu7w==" algorithmName="SHA-512" password="CC35"/>
  <autoFilter ref="C88:K26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6" r:id="rId1" display="https://podminky.urs.cz/item/CS_URS_2025_02/721174042"/>
    <hyperlink ref="F98" r:id="rId2" display="https://podminky.urs.cz/item/CS_URS_2025_02/721174043"/>
    <hyperlink ref="F100" r:id="rId3" display="https://podminky.urs.cz/item/CS_URS_2025_02/721174045"/>
    <hyperlink ref="F102" r:id="rId4" display="https://podminky.urs.cz/item/CS_URS_2025_02/721211404"/>
    <hyperlink ref="F104" r:id="rId5" display="https://podminky.urs.cz/item/CS_URS_2025_02/721226511"/>
    <hyperlink ref="F108" r:id="rId6" display="https://podminky.urs.cz/item/CS_URS_2025_02/998721111"/>
    <hyperlink ref="F111" r:id="rId7" display="https://podminky.urs.cz/item/CS_URS_2025_02/722174022"/>
    <hyperlink ref="F115" r:id="rId8" display="https://podminky.urs.cz/item/CS_URS_2025_02/722181251"/>
    <hyperlink ref="F118" r:id="rId9" display="https://podminky.urs.cz/item/CS_URS_2025_02/722240122"/>
    <hyperlink ref="F123" r:id="rId10" display="https://podminky.urs.cz/item/CS_URS_2025_02/998722111"/>
    <hyperlink ref="F126" r:id="rId11" display="https://podminky.urs.cz/item/CS_URS_2025_02/725112173"/>
    <hyperlink ref="F128" r:id="rId12" display="https://podminky.urs.cz/item/CS_URS_2025_02/725211602"/>
    <hyperlink ref="F130" r:id="rId13" display="https://podminky.urs.cz/item/CS_URS_2025_02/725291652"/>
    <hyperlink ref="F133" r:id="rId14" display="https://podminky.urs.cz/item/CS_URS_2025_02/725291653"/>
    <hyperlink ref="F136" r:id="rId15" display="https://podminky.urs.cz/item/CS_URS_2025_02/725291662"/>
    <hyperlink ref="F139" r:id="rId16" display="https://podminky.urs.cz/item/CS_URS_2025_02/725291669"/>
    <hyperlink ref="F142" r:id="rId17" display="https://podminky.urs.cz/item/CS_URS_2025_02/725291670"/>
    <hyperlink ref="F145" r:id="rId18" display="https://podminky.urs.cz/item/CS_URS_2025_02/725291678"/>
    <hyperlink ref="F148" r:id="rId19" display="https://podminky.urs.cz/item/CS_URS_2025_02/725311121"/>
    <hyperlink ref="F150" r:id="rId20" display="https://podminky.urs.cz/item/CS_URS_2025_02/725821329"/>
    <hyperlink ref="F153" r:id="rId21" display="https://podminky.urs.cz/item/CS_URS_2025_02/725841332"/>
    <hyperlink ref="F155" r:id="rId22" display="https://podminky.urs.cz/item/CS_URS_2025_02/998725111"/>
    <hyperlink ref="F158" r:id="rId23" display="https://podminky.urs.cz/item/CS_URS_2025_02/735160124"/>
    <hyperlink ref="F160" r:id="rId24" display="https://podminky.urs.cz/item/CS_URS_2025_02/998735111"/>
    <hyperlink ref="F163" r:id="rId25" display="https://podminky.urs.cz/item/CS_URS_2025_02/741110511"/>
    <hyperlink ref="F172" r:id="rId26" display="https://podminky.urs.cz/item/CS_URS_2025_02/741112101"/>
    <hyperlink ref="F175" r:id="rId27" display="https://podminky.urs.cz/item/CS_URS_2025_02/741112106"/>
    <hyperlink ref="F178" r:id="rId28" display="https://podminky.urs.cz/item/CS_URS_2025_02/741120301"/>
    <hyperlink ref="F181" r:id="rId29" display="https://podminky.urs.cz/item/CS_URS_2025_02/741122133"/>
    <hyperlink ref="F185" r:id="rId30" display="https://podminky.urs.cz/item/CS_URS_2025_02/741122211"/>
    <hyperlink ref="F201" r:id="rId31" display="https://podminky.urs.cz/item/CS_URS_2025_02/741122219"/>
    <hyperlink ref="F205" r:id="rId32" display="https://podminky.urs.cz/item/CS_URS_2025_02/741122231"/>
    <hyperlink ref="F214" r:id="rId33" display="https://podminky.urs.cz/item/CS_URS_2025_02/741210101"/>
    <hyperlink ref="F217" r:id="rId34" display="https://podminky.urs.cz/item/CS_URS_2025_02/741310101"/>
    <hyperlink ref="F222" r:id="rId35" display="https://podminky.urs.cz/item/CS_URS_2025_02/741310121"/>
    <hyperlink ref="F227" r:id="rId36" display="https://podminky.urs.cz/item/CS_URS_2025_02/741310122"/>
    <hyperlink ref="F232" r:id="rId37" display="https://podminky.urs.cz/item/CS_URS_2025_02/741310126"/>
    <hyperlink ref="F237" r:id="rId38" display="https://podminky.urs.cz/item/CS_URS_2025_02/741313002"/>
    <hyperlink ref="F242" r:id="rId39" display="https://podminky.urs.cz/item/CS_URS_2025_02/741313002"/>
    <hyperlink ref="F246" r:id="rId40" display="https://podminky.urs.cz/item/CS_URS_2025_02/741372062"/>
    <hyperlink ref="F253" r:id="rId41" display="https://podminky.urs.cz/item/CS_URS_2025_02/741810002"/>
    <hyperlink ref="F255" r:id="rId42" display="https://podminky.urs.cz/item/CS_URS_2025_02/998741111"/>
    <hyperlink ref="F258" r:id="rId43" display="https://podminky.urs.cz/item/CS_URS_2025_02/742260022"/>
    <hyperlink ref="F262" r:id="rId44" display="https://podminky.urs.cz/item/CS_URS_2025_02/75111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88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Bezbariérový byt, Novoveská 3107 - Teplice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920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921</v>
      </c>
      <c r="G12" s="40"/>
      <c r="H12" s="40"/>
      <c r="I12" s="134" t="s">
        <v>23</v>
      </c>
      <c r="J12" s="139" t="str">
        <f>'Rekapitulace stavby'!AN8</f>
        <v>10. 12. 2025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922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923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322.5" customHeight="1">
      <c r="A27" s="140"/>
      <c r="B27" s="141"/>
      <c r="C27" s="140"/>
      <c r="D27" s="140"/>
      <c r="E27" s="142" t="s">
        <v>91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ROUND((SUM(BE84:BE96)),  2)</f>
        <v>0</v>
      </c>
      <c r="G33" s="40"/>
      <c r="H33" s="40"/>
      <c r="I33" s="150">
        <v>0.20999999999999999</v>
      </c>
      <c r="J33" s="149">
        <f>ROUND(((SUM(BE84:BE96))*I33),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ROUND((SUM(BF84:BF96)),  2)</f>
        <v>0</v>
      </c>
      <c r="G34" s="40"/>
      <c r="H34" s="40"/>
      <c r="I34" s="150">
        <v>0.12</v>
      </c>
      <c r="J34" s="149">
        <f>ROUND(((SUM(BF84:BF96))*I34),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ROUND((SUM(BG84:BG96)),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ROUND((SUM(BH84:BH96)),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ROUND((SUM(BI84:BI96)),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Bezbariérový byt, Novoveská 3107 - Teplice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pč.st.6147</v>
      </c>
      <c r="G52" s="42"/>
      <c r="H52" s="42"/>
      <c r="I52" s="34" t="s">
        <v>23</v>
      </c>
      <c r="J52" s="74" t="str">
        <f>IF(J12="","",J12)</f>
        <v>10. 12. 2025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JTH Apartments Žatec s.r.o.</v>
      </c>
      <c r="G54" s="42"/>
      <c r="H54" s="42"/>
      <c r="I54" s="34" t="s">
        <v>31</v>
      </c>
      <c r="J54" s="38" t="str">
        <f>E21</f>
        <v>SM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NOKU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920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924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925</v>
      </c>
      <c r="E62" s="176"/>
      <c r="F62" s="176"/>
      <c r="G62" s="176"/>
      <c r="H62" s="176"/>
      <c r="I62" s="176"/>
      <c r="J62" s="177">
        <f>J89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926</v>
      </c>
      <c r="E63" s="176"/>
      <c r="F63" s="176"/>
      <c r="G63" s="176"/>
      <c r="H63" s="176"/>
      <c r="I63" s="176"/>
      <c r="J63" s="177">
        <f>J91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927</v>
      </c>
      <c r="E64" s="176"/>
      <c r="F64" s="176"/>
      <c r="G64" s="176"/>
      <c r="H64" s="176"/>
      <c r="I64" s="176"/>
      <c r="J64" s="177">
        <f>J95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113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Bezbariérový byt, Novoveská 3107 - Teplice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89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VRN - Vedlejší rozpočtové náklady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pč.st.6147</v>
      </c>
      <c r="G78" s="42"/>
      <c r="H78" s="42"/>
      <c r="I78" s="34" t="s">
        <v>23</v>
      </c>
      <c r="J78" s="74" t="str">
        <f>IF(J12="","",J12)</f>
        <v>10. 12. 2025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>JTH Apartments Žatec s.r.o.</v>
      </c>
      <c r="G80" s="42"/>
      <c r="H80" s="42"/>
      <c r="I80" s="34" t="s">
        <v>31</v>
      </c>
      <c r="J80" s="38" t="str">
        <f>E21</f>
        <v>SM Projekt s.r.o.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>NOKU 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114</v>
      </c>
      <c r="D83" s="182" t="s">
        <v>57</v>
      </c>
      <c r="E83" s="182" t="s">
        <v>53</v>
      </c>
      <c r="F83" s="182" t="s">
        <v>54</v>
      </c>
      <c r="G83" s="182" t="s">
        <v>115</v>
      </c>
      <c r="H83" s="182" t="s">
        <v>116</v>
      </c>
      <c r="I83" s="182" t="s">
        <v>117</v>
      </c>
      <c r="J83" s="182" t="s">
        <v>94</v>
      </c>
      <c r="K83" s="183" t="s">
        <v>118</v>
      </c>
      <c r="L83" s="184"/>
      <c r="M83" s="94" t="s">
        <v>19</v>
      </c>
      <c r="N83" s="95" t="s">
        <v>42</v>
      </c>
      <c r="O83" s="95" t="s">
        <v>119</v>
      </c>
      <c r="P83" s="95" t="s">
        <v>120</v>
      </c>
      <c r="Q83" s="95" t="s">
        <v>121</v>
      </c>
      <c r="R83" s="95" t="s">
        <v>122</v>
      </c>
      <c r="S83" s="95" t="s">
        <v>123</v>
      </c>
      <c r="T83" s="96" t="s">
        <v>124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125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71</v>
      </c>
      <c r="AU84" s="19" t="s">
        <v>95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71</v>
      </c>
      <c r="E85" s="193" t="s">
        <v>85</v>
      </c>
      <c r="F85" s="193" t="s">
        <v>86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P86+P89+P91+P95</f>
        <v>0</v>
      </c>
      <c r="Q85" s="198"/>
      <c r="R85" s="199">
        <f>R86+R89+R91+R95</f>
        <v>0</v>
      </c>
      <c r="S85" s="198"/>
      <c r="T85" s="200">
        <f>T86+T89+T91+T95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161</v>
      </c>
      <c r="AT85" s="202" t="s">
        <v>71</v>
      </c>
      <c r="AU85" s="202" t="s">
        <v>72</v>
      </c>
      <c r="AY85" s="201" t="s">
        <v>128</v>
      </c>
      <c r="BK85" s="203">
        <f>BK86+BK89+BK91+BK95</f>
        <v>0</v>
      </c>
    </row>
    <row r="86" s="12" customFormat="1" ht="22.8" customHeight="1">
      <c r="A86" s="12"/>
      <c r="B86" s="190"/>
      <c r="C86" s="191"/>
      <c r="D86" s="192" t="s">
        <v>71</v>
      </c>
      <c r="E86" s="204" t="s">
        <v>928</v>
      </c>
      <c r="F86" s="204" t="s">
        <v>929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SUM(P87:P88)</f>
        <v>0</v>
      </c>
      <c r="Q86" s="198"/>
      <c r="R86" s="199">
        <f>SUM(R87:R88)</f>
        <v>0</v>
      </c>
      <c r="S86" s="198"/>
      <c r="T86" s="200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161</v>
      </c>
      <c r="AT86" s="202" t="s">
        <v>71</v>
      </c>
      <c r="AU86" s="202" t="s">
        <v>80</v>
      </c>
      <c r="AY86" s="201" t="s">
        <v>128</v>
      </c>
      <c r="BK86" s="203">
        <f>SUM(BK87:BK88)</f>
        <v>0</v>
      </c>
    </row>
    <row r="87" s="2" customFormat="1" ht="16.5" customHeight="1">
      <c r="A87" s="40"/>
      <c r="B87" s="41"/>
      <c r="C87" s="206" t="s">
        <v>80</v>
      </c>
      <c r="D87" s="206" t="s">
        <v>130</v>
      </c>
      <c r="E87" s="207" t="s">
        <v>930</v>
      </c>
      <c r="F87" s="208" t="s">
        <v>929</v>
      </c>
      <c r="G87" s="209" t="s">
        <v>274</v>
      </c>
      <c r="H87" s="210">
        <v>1</v>
      </c>
      <c r="I87" s="211"/>
      <c r="J87" s="212">
        <f>ROUND(I87*H87,2)</f>
        <v>0</v>
      </c>
      <c r="K87" s="208" t="s">
        <v>19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931</v>
      </c>
      <c r="AT87" s="217" t="s">
        <v>130</v>
      </c>
      <c r="AU87" s="217" t="s">
        <v>136</v>
      </c>
      <c r="AY87" s="19" t="s">
        <v>128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136</v>
      </c>
      <c r="BK87" s="218">
        <f>ROUND(I87*H87,2)</f>
        <v>0</v>
      </c>
      <c r="BL87" s="19" t="s">
        <v>931</v>
      </c>
      <c r="BM87" s="217" t="s">
        <v>932</v>
      </c>
    </row>
    <row r="88" s="2" customFormat="1">
      <c r="A88" s="40"/>
      <c r="B88" s="41"/>
      <c r="C88" s="42"/>
      <c r="D88" s="226" t="s">
        <v>933</v>
      </c>
      <c r="E88" s="42"/>
      <c r="F88" s="275" t="s">
        <v>934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933</v>
      </c>
      <c r="AU88" s="19" t="s">
        <v>136</v>
      </c>
    </row>
    <row r="89" s="12" customFormat="1" ht="22.8" customHeight="1">
      <c r="A89" s="12"/>
      <c r="B89" s="190"/>
      <c r="C89" s="191"/>
      <c r="D89" s="192" t="s">
        <v>71</v>
      </c>
      <c r="E89" s="204" t="s">
        <v>935</v>
      </c>
      <c r="F89" s="204" t="s">
        <v>936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P90</f>
        <v>0</v>
      </c>
      <c r="Q89" s="198"/>
      <c r="R89" s="199">
        <f>R90</f>
        <v>0</v>
      </c>
      <c r="S89" s="198"/>
      <c r="T89" s="200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161</v>
      </c>
      <c r="AT89" s="202" t="s">
        <v>71</v>
      </c>
      <c r="AU89" s="202" t="s">
        <v>80</v>
      </c>
      <c r="AY89" s="201" t="s">
        <v>128</v>
      </c>
      <c r="BK89" s="203">
        <f>BK90</f>
        <v>0</v>
      </c>
    </row>
    <row r="90" s="2" customFormat="1" ht="16.5" customHeight="1">
      <c r="A90" s="40"/>
      <c r="B90" s="41"/>
      <c r="C90" s="206" t="s">
        <v>136</v>
      </c>
      <c r="D90" s="206" t="s">
        <v>130</v>
      </c>
      <c r="E90" s="207" t="s">
        <v>937</v>
      </c>
      <c r="F90" s="208" t="s">
        <v>938</v>
      </c>
      <c r="G90" s="209" t="s">
        <v>274</v>
      </c>
      <c r="H90" s="210">
        <v>1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135</v>
      </c>
      <c r="AT90" s="217" t="s">
        <v>130</v>
      </c>
      <c r="AU90" s="217" t="s">
        <v>136</v>
      </c>
      <c r="AY90" s="19" t="s">
        <v>128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136</v>
      </c>
      <c r="BK90" s="218">
        <f>ROUND(I90*H90,2)</f>
        <v>0</v>
      </c>
      <c r="BL90" s="19" t="s">
        <v>135</v>
      </c>
      <c r="BM90" s="217" t="s">
        <v>939</v>
      </c>
    </row>
    <row r="91" s="12" customFormat="1" ht="22.8" customHeight="1">
      <c r="A91" s="12"/>
      <c r="B91" s="190"/>
      <c r="C91" s="191"/>
      <c r="D91" s="192" t="s">
        <v>71</v>
      </c>
      <c r="E91" s="204" t="s">
        <v>940</v>
      </c>
      <c r="F91" s="204" t="s">
        <v>941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SUM(P92:P94)</f>
        <v>0</v>
      </c>
      <c r="Q91" s="198"/>
      <c r="R91" s="199">
        <f>SUM(R92:R94)</f>
        <v>0</v>
      </c>
      <c r="S91" s="198"/>
      <c r="T91" s="200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161</v>
      </c>
      <c r="AT91" s="202" t="s">
        <v>71</v>
      </c>
      <c r="AU91" s="202" t="s">
        <v>80</v>
      </c>
      <c r="AY91" s="201" t="s">
        <v>128</v>
      </c>
      <c r="BK91" s="203">
        <f>SUM(BK92:BK94)</f>
        <v>0</v>
      </c>
    </row>
    <row r="92" s="2" customFormat="1" ht="16.5" customHeight="1">
      <c r="A92" s="40"/>
      <c r="B92" s="41"/>
      <c r="C92" s="206" t="s">
        <v>148</v>
      </c>
      <c r="D92" s="206" t="s">
        <v>130</v>
      </c>
      <c r="E92" s="207" t="s">
        <v>942</v>
      </c>
      <c r="F92" s="208" t="s">
        <v>941</v>
      </c>
      <c r="G92" s="209" t="s">
        <v>274</v>
      </c>
      <c r="H92" s="210">
        <v>1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931</v>
      </c>
      <c r="AT92" s="217" t="s">
        <v>130</v>
      </c>
      <c r="AU92" s="217" t="s">
        <v>136</v>
      </c>
      <c r="AY92" s="19" t="s">
        <v>128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136</v>
      </c>
      <c r="BK92" s="218">
        <f>ROUND(I92*H92,2)</f>
        <v>0</v>
      </c>
      <c r="BL92" s="19" t="s">
        <v>931</v>
      </c>
      <c r="BM92" s="217" t="s">
        <v>943</v>
      </c>
    </row>
    <row r="93" s="2" customFormat="1" ht="16.5" customHeight="1">
      <c r="A93" s="40"/>
      <c r="B93" s="41"/>
      <c r="C93" s="206" t="s">
        <v>135</v>
      </c>
      <c r="D93" s="206" t="s">
        <v>130</v>
      </c>
      <c r="E93" s="207" t="s">
        <v>944</v>
      </c>
      <c r="F93" s="208" t="s">
        <v>945</v>
      </c>
      <c r="G93" s="209" t="s">
        <v>274</v>
      </c>
      <c r="H93" s="210">
        <v>1</v>
      </c>
      <c r="I93" s="211"/>
      <c r="J93" s="212">
        <f>ROUND(I93*H93,2)</f>
        <v>0</v>
      </c>
      <c r="K93" s="208" t="s">
        <v>19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135</v>
      </c>
      <c r="AT93" s="217" t="s">
        <v>130</v>
      </c>
      <c r="AU93" s="217" t="s">
        <v>136</v>
      </c>
      <c r="AY93" s="19" t="s">
        <v>128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136</v>
      </c>
      <c r="BK93" s="218">
        <f>ROUND(I93*H93,2)</f>
        <v>0</v>
      </c>
      <c r="BL93" s="19" t="s">
        <v>135</v>
      </c>
      <c r="BM93" s="217" t="s">
        <v>946</v>
      </c>
    </row>
    <row r="94" s="2" customFormat="1" ht="16.5" customHeight="1">
      <c r="A94" s="40"/>
      <c r="B94" s="41"/>
      <c r="C94" s="206" t="s">
        <v>161</v>
      </c>
      <c r="D94" s="206" t="s">
        <v>130</v>
      </c>
      <c r="E94" s="207" t="s">
        <v>947</v>
      </c>
      <c r="F94" s="208" t="s">
        <v>948</v>
      </c>
      <c r="G94" s="209" t="s">
        <v>274</v>
      </c>
      <c r="H94" s="210">
        <v>1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931</v>
      </c>
      <c r="AT94" s="217" t="s">
        <v>130</v>
      </c>
      <c r="AU94" s="217" t="s">
        <v>136</v>
      </c>
      <c r="AY94" s="19" t="s">
        <v>128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136</v>
      </c>
      <c r="BK94" s="218">
        <f>ROUND(I94*H94,2)</f>
        <v>0</v>
      </c>
      <c r="BL94" s="19" t="s">
        <v>931</v>
      </c>
      <c r="BM94" s="217" t="s">
        <v>949</v>
      </c>
    </row>
    <row r="95" s="12" customFormat="1" ht="22.8" customHeight="1">
      <c r="A95" s="12"/>
      <c r="B95" s="190"/>
      <c r="C95" s="191"/>
      <c r="D95" s="192" t="s">
        <v>71</v>
      </c>
      <c r="E95" s="204" t="s">
        <v>950</v>
      </c>
      <c r="F95" s="204" t="s">
        <v>951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P96</f>
        <v>0</v>
      </c>
      <c r="Q95" s="198"/>
      <c r="R95" s="199">
        <f>R96</f>
        <v>0</v>
      </c>
      <c r="S95" s="198"/>
      <c r="T95" s="200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161</v>
      </c>
      <c r="AT95" s="202" t="s">
        <v>71</v>
      </c>
      <c r="AU95" s="202" t="s">
        <v>80</v>
      </c>
      <c r="AY95" s="201" t="s">
        <v>128</v>
      </c>
      <c r="BK95" s="203">
        <f>BK96</f>
        <v>0</v>
      </c>
    </row>
    <row r="96" s="2" customFormat="1" ht="16.5" customHeight="1">
      <c r="A96" s="40"/>
      <c r="B96" s="41"/>
      <c r="C96" s="206" t="s">
        <v>167</v>
      </c>
      <c r="D96" s="206" t="s">
        <v>130</v>
      </c>
      <c r="E96" s="207" t="s">
        <v>952</v>
      </c>
      <c r="F96" s="208" t="s">
        <v>953</v>
      </c>
      <c r="G96" s="209" t="s">
        <v>274</v>
      </c>
      <c r="H96" s="210">
        <v>1</v>
      </c>
      <c r="I96" s="211"/>
      <c r="J96" s="212">
        <f>ROUND(I96*H96,2)</f>
        <v>0</v>
      </c>
      <c r="K96" s="208" t="s">
        <v>19</v>
      </c>
      <c r="L96" s="46"/>
      <c r="M96" s="276" t="s">
        <v>19</v>
      </c>
      <c r="N96" s="277" t="s">
        <v>44</v>
      </c>
      <c r="O96" s="272"/>
      <c r="P96" s="273">
        <f>O96*H96</f>
        <v>0</v>
      </c>
      <c r="Q96" s="273">
        <v>0</v>
      </c>
      <c r="R96" s="273">
        <f>Q96*H96</f>
        <v>0</v>
      </c>
      <c r="S96" s="273">
        <v>0</v>
      </c>
      <c r="T96" s="27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135</v>
      </c>
      <c r="AT96" s="217" t="s">
        <v>130</v>
      </c>
      <c r="AU96" s="217" t="s">
        <v>136</v>
      </c>
      <c r="AY96" s="19" t="s">
        <v>128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136</v>
      </c>
      <c r="BK96" s="218">
        <f>ROUND(I96*H96,2)</f>
        <v>0</v>
      </c>
      <c r="BL96" s="19" t="s">
        <v>135</v>
      </c>
      <c r="BM96" s="217" t="s">
        <v>954</v>
      </c>
    </row>
    <row r="97" s="2" customFormat="1" ht="6.96" customHeight="1">
      <c r="A97" s="40"/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46"/>
      <c r="M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</sheetData>
  <sheetProtection sheet="1" autoFilter="0" formatColumns="0" formatRows="0" objects="1" scenarios="1" spinCount="100000" saltValue="PNm535Vxkujb50lW1rPClqXYryZAGpjjOdwd+U/LgkpjXm14Z0hnfIxIhULZIdxAmA+zsFW9zyfffXXl8wLabw==" hashValue="9SQEChjL/N/O+q7oSGNaoVYLYVaX00C0ZdxqJVnPWxi2Itcf/dEvf2zJCeeVZvP+cYpXlBupjtj6Jnb6BkFl1A==" algorithmName="SHA-512" password="CC35"/>
  <autoFilter ref="C83:K9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6" customFormat="1" ht="45" customHeight="1">
      <c r="B3" s="282"/>
      <c r="C3" s="283" t="s">
        <v>955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956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957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958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959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960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961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962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963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964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965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79</v>
      </c>
      <c r="F18" s="289" t="s">
        <v>966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967</v>
      </c>
      <c r="F19" s="289" t="s">
        <v>968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969</v>
      </c>
      <c r="F20" s="289" t="s">
        <v>970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971</v>
      </c>
      <c r="F21" s="289" t="s">
        <v>972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973</v>
      </c>
      <c r="F22" s="289" t="s">
        <v>974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975</v>
      </c>
      <c r="F23" s="289" t="s">
        <v>976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977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978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979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980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981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982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983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984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985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114</v>
      </c>
      <c r="F36" s="289"/>
      <c r="G36" s="289" t="s">
        <v>986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987</v>
      </c>
      <c r="F37" s="289"/>
      <c r="G37" s="289" t="s">
        <v>988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53</v>
      </c>
      <c r="F38" s="289"/>
      <c r="G38" s="289" t="s">
        <v>989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54</v>
      </c>
      <c r="F39" s="289"/>
      <c r="G39" s="289" t="s">
        <v>990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115</v>
      </c>
      <c r="F40" s="289"/>
      <c r="G40" s="289" t="s">
        <v>991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116</v>
      </c>
      <c r="F41" s="289"/>
      <c r="G41" s="289" t="s">
        <v>992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993</v>
      </c>
      <c r="F42" s="289"/>
      <c r="G42" s="289" t="s">
        <v>994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995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996</v>
      </c>
      <c r="F44" s="289"/>
      <c r="G44" s="289" t="s">
        <v>997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118</v>
      </c>
      <c r="F45" s="289"/>
      <c r="G45" s="289" t="s">
        <v>998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999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1000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1001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1002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1003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1004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1005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1006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1007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1008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1009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1010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1011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1012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1013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1014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1015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1016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1017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1018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1019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1020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1021</v>
      </c>
      <c r="D76" s="307"/>
      <c r="E76" s="307"/>
      <c r="F76" s="307" t="s">
        <v>1022</v>
      </c>
      <c r="G76" s="308"/>
      <c r="H76" s="307" t="s">
        <v>54</v>
      </c>
      <c r="I76" s="307" t="s">
        <v>57</v>
      </c>
      <c r="J76" s="307" t="s">
        <v>1023</v>
      </c>
      <c r="K76" s="306"/>
    </row>
    <row r="77" s="1" customFormat="1" ht="17.25" customHeight="1">
      <c r="B77" s="304"/>
      <c r="C77" s="309" t="s">
        <v>1024</v>
      </c>
      <c r="D77" s="309"/>
      <c r="E77" s="309"/>
      <c r="F77" s="310" t="s">
        <v>1025</v>
      </c>
      <c r="G77" s="311"/>
      <c r="H77" s="309"/>
      <c r="I77" s="309"/>
      <c r="J77" s="309" t="s">
        <v>1026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53</v>
      </c>
      <c r="D79" s="314"/>
      <c r="E79" s="314"/>
      <c r="F79" s="315" t="s">
        <v>1027</v>
      </c>
      <c r="G79" s="316"/>
      <c r="H79" s="292" t="s">
        <v>1028</v>
      </c>
      <c r="I79" s="292" t="s">
        <v>1029</v>
      </c>
      <c r="J79" s="292">
        <v>20</v>
      </c>
      <c r="K79" s="306"/>
    </row>
    <row r="80" s="1" customFormat="1" ht="15" customHeight="1">
      <c r="B80" s="304"/>
      <c r="C80" s="292" t="s">
        <v>1030</v>
      </c>
      <c r="D80" s="292"/>
      <c r="E80" s="292"/>
      <c r="F80" s="315" t="s">
        <v>1027</v>
      </c>
      <c r="G80" s="316"/>
      <c r="H80" s="292" t="s">
        <v>1031</v>
      </c>
      <c r="I80" s="292" t="s">
        <v>1029</v>
      </c>
      <c r="J80" s="292">
        <v>120</v>
      </c>
      <c r="K80" s="306"/>
    </row>
    <row r="81" s="1" customFormat="1" ht="15" customHeight="1">
      <c r="B81" s="317"/>
      <c r="C81" s="292" t="s">
        <v>1032</v>
      </c>
      <c r="D81" s="292"/>
      <c r="E81" s="292"/>
      <c r="F81" s="315" t="s">
        <v>1033</v>
      </c>
      <c r="G81" s="316"/>
      <c r="H81" s="292" t="s">
        <v>1034</v>
      </c>
      <c r="I81" s="292" t="s">
        <v>1029</v>
      </c>
      <c r="J81" s="292">
        <v>50</v>
      </c>
      <c r="K81" s="306"/>
    </row>
    <row r="82" s="1" customFormat="1" ht="15" customHeight="1">
      <c r="B82" s="317"/>
      <c r="C82" s="292" t="s">
        <v>1035</v>
      </c>
      <c r="D82" s="292"/>
      <c r="E82" s="292"/>
      <c r="F82" s="315" t="s">
        <v>1027</v>
      </c>
      <c r="G82" s="316"/>
      <c r="H82" s="292" t="s">
        <v>1036</v>
      </c>
      <c r="I82" s="292" t="s">
        <v>1037</v>
      </c>
      <c r="J82" s="292"/>
      <c r="K82" s="306"/>
    </row>
    <row r="83" s="1" customFormat="1" ht="15" customHeight="1">
      <c r="B83" s="317"/>
      <c r="C83" s="318" t="s">
        <v>1038</v>
      </c>
      <c r="D83" s="318"/>
      <c r="E83" s="318"/>
      <c r="F83" s="319" t="s">
        <v>1033</v>
      </c>
      <c r="G83" s="318"/>
      <c r="H83" s="318" t="s">
        <v>1039</v>
      </c>
      <c r="I83" s="318" t="s">
        <v>1029</v>
      </c>
      <c r="J83" s="318">
        <v>15</v>
      </c>
      <c r="K83" s="306"/>
    </row>
    <row r="84" s="1" customFormat="1" ht="15" customHeight="1">
      <c r="B84" s="317"/>
      <c r="C84" s="318" t="s">
        <v>1040</v>
      </c>
      <c r="D84" s="318"/>
      <c r="E84" s="318"/>
      <c r="F84" s="319" t="s">
        <v>1033</v>
      </c>
      <c r="G84" s="318"/>
      <c r="H84" s="318" t="s">
        <v>1041</v>
      </c>
      <c r="I84" s="318" t="s">
        <v>1029</v>
      </c>
      <c r="J84" s="318">
        <v>15</v>
      </c>
      <c r="K84" s="306"/>
    </row>
    <row r="85" s="1" customFormat="1" ht="15" customHeight="1">
      <c r="B85" s="317"/>
      <c r="C85" s="318" t="s">
        <v>1042</v>
      </c>
      <c r="D85" s="318"/>
      <c r="E85" s="318"/>
      <c r="F85" s="319" t="s">
        <v>1033</v>
      </c>
      <c r="G85" s="318"/>
      <c r="H85" s="318" t="s">
        <v>1043</v>
      </c>
      <c r="I85" s="318" t="s">
        <v>1029</v>
      </c>
      <c r="J85" s="318">
        <v>20</v>
      </c>
      <c r="K85" s="306"/>
    </row>
    <row r="86" s="1" customFormat="1" ht="15" customHeight="1">
      <c r="B86" s="317"/>
      <c r="C86" s="318" t="s">
        <v>1044</v>
      </c>
      <c r="D86" s="318"/>
      <c r="E86" s="318"/>
      <c r="F86" s="319" t="s">
        <v>1033</v>
      </c>
      <c r="G86" s="318"/>
      <c r="H86" s="318" t="s">
        <v>1045</v>
      </c>
      <c r="I86" s="318" t="s">
        <v>1029</v>
      </c>
      <c r="J86" s="318">
        <v>20</v>
      </c>
      <c r="K86" s="306"/>
    </row>
    <row r="87" s="1" customFormat="1" ht="15" customHeight="1">
      <c r="B87" s="317"/>
      <c r="C87" s="292" t="s">
        <v>1046</v>
      </c>
      <c r="D87" s="292"/>
      <c r="E87" s="292"/>
      <c r="F87" s="315" t="s">
        <v>1033</v>
      </c>
      <c r="G87" s="316"/>
      <c r="H87" s="292" t="s">
        <v>1047</v>
      </c>
      <c r="I87" s="292" t="s">
        <v>1029</v>
      </c>
      <c r="J87" s="292">
        <v>50</v>
      </c>
      <c r="K87" s="306"/>
    </row>
    <row r="88" s="1" customFormat="1" ht="15" customHeight="1">
      <c r="B88" s="317"/>
      <c r="C88" s="292" t="s">
        <v>1048</v>
      </c>
      <c r="D88" s="292"/>
      <c r="E88" s="292"/>
      <c r="F88" s="315" t="s">
        <v>1033</v>
      </c>
      <c r="G88" s="316"/>
      <c r="H88" s="292" t="s">
        <v>1049</v>
      </c>
      <c r="I88" s="292" t="s">
        <v>1029</v>
      </c>
      <c r="J88" s="292">
        <v>20</v>
      </c>
      <c r="K88" s="306"/>
    </row>
    <row r="89" s="1" customFormat="1" ht="15" customHeight="1">
      <c r="B89" s="317"/>
      <c r="C89" s="292" t="s">
        <v>1050</v>
      </c>
      <c r="D89" s="292"/>
      <c r="E89" s="292"/>
      <c r="F89" s="315" t="s">
        <v>1033</v>
      </c>
      <c r="G89" s="316"/>
      <c r="H89" s="292" t="s">
        <v>1051</v>
      </c>
      <c r="I89" s="292" t="s">
        <v>1029</v>
      </c>
      <c r="J89" s="292">
        <v>20</v>
      </c>
      <c r="K89" s="306"/>
    </row>
    <row r="90" s="1" customFormat="1" ht="15" customHeight="1">
      <c r="B90" s="317"/>
      <c r="C90" s="292" t="s">
        <v>1052</v>
      </c>
      <c r="D90" s="292"/>
      <c r="E90" s="292"/>
      <c r="F90" s="315" t="s">
        <v>1033</v>
      </c>
      <c r="G90" s="316"/>
      <c r="H90" s="292" t="s">
        <v>1053</v>
      </c>
      <c r="I90" s="292" t="s">
        <v>1029</v>
      </c>
      <c r="J90" s="292">
        <v>50</v>
      </c>
      <c r="K90" s="306"/>
    </row>
    <row r="91" s="1" customFormat="1" ht="15" customHeight="1">
      <c r="B91" s="317"/>
      <c r="C91" s="292" t="s">
        <v>1054</v>
      </c>
      <c r="D91" s="292"/>
      <c r="E91" s="292"/>
      <c r="F91" s="315" t="s">
        <v>1033</v>
      </c>
      <c r="G91" s="316"/>
      <c r="H91" s="292" t="s">
        <v>1054</v>
      </c>
      <c r="I91" s="292" t="s">
        <v>1029</v>
      </c>
      <c r="J91" s="292">
        <v>50</v>
      </c>
      <c r="K91" s="306"/>
    </row>
    <row r="92" s="1" customFormat="1" ht="15" customHeight="1">
      <c r="B92" s="317"/>
      <c r="C92" s="292" t="s">
        <v>1055</v>
      </c>
      <c r="D92" s="292"/>
      <c r="E92" s="292"/>
      <c r="F92" s="315" t="s">
        <v>1033</v>
      </c>
      <c r="G92" s="316"/>
      <c r="H92" s="292" t="s">
        <v>1056</v>
      </c>
      <c r="I92" s="292" t="s">
        <v>1029</v>
      </c>
      <c r="J92" s="292">
        <v>255</v>
      </c>
      <c r="K92" s="306"/>
    </row>
    <row r="93" s="1" customFormat="1" ht="15" customHeight="1">
      <c r="B93" s="317"/>
      <c r="C93" s="292" t="s">
        <v>1057</v>
      </c>
      <c r="D93" s="292"/>
      <c r="E93" s="292"/>
      <c r="F93" s="315" t="s">
        <v>1027</v>
      </c>
      <c r="G93" s="316"/>
      <c r="H93" s="292" t="s">
        <v>1058</v>
      </c>
      <c r="I93" s="292" t="s">
        <v>1059</v>
      </c>
      <c r="J93" s="292"/>
      <c r="K93" s="306"/>
    </row>
    <row r="94" s="1" customFormat="1" ht="15" customHeight="1">
      <c r="B94" s="317"/>
      <c r="C94" s="292" t="s">
        <v>1060</v>
      </c>
      <c r="D94" s="292"/>
      <c r="E94" s="292"/>
      <c r="F94" s="315" t="s">
        <v>1027</v>
      </c>
      <c r="G94" s="316"/>
      <c r="H94" s="292" t="s">
        <v>1061</v>
      </c>
      <c r="I94" s="292" t="s">
        <v>1062</v>
      </c>
      <c r="J94" s="292"/>
      <c r="K94" s="306"/>
    </row>
    <row r="95" s="1" customFormat="1" ht="15" customHeight="1">
      <c r="B95" s="317"/>
      <c r="C95" s="292" t="s">
        <v>1063</v>
      </c>
      <c r="D95" s="292"/>
      <c r="E95" s="292"/>
      <c r="F95" s="315" t="s">
        <v>1027</v>
      </c>
      <c r="G95" s="316"/>
      <c r="H95" s="292" t="s">
        <v>1063</v>
      </c>
      <c r="I95" s="292" t="s">
        <v>1062</v>
      </c>
      <c r="J95" s="292"/>
      <c r="K95" s="306"/>
    </row>
    <row r="96" s="1" customFormat="1" ht="15" customHeight="1">
      <c r="B96" s="317"/>
      <c r="C96" s="292" t="s">
        <v>38</v>
      </c>
      <c r="D96" s="292"/>
      <c r="E96" s="292"/>
      <c r="F96" s="315" t="s">
        <v>1027</v>
      </c>
      <c r="G96" s="316"/>
      <c r="H96" s="292" t="s">
        <v>1064</v>
      </c>
      <c r="I96" s="292" t="s">
        <v>1062</v>
      </c>
      <c r="J96" s="292"/>
      <c r="K96" s="306"/>
    </row>
    <row r="97" s="1" customFormat="1" ht="15" customHeight="1">
      <c r="B97" s="317"/>
      <c r="C97" s="292" t="s">
        <v>48</v>
      </c>
      <c r="D97" s="292"/>
      <c r="E97" s="292"/>
      <c r="F97" s="315" t="s">
        <v>1027</v>
      </c>
      <c r="G97" s="316"/>
      <c r="H97" s="292" t="s">
        <v>1065</v>
      </c>
      <c r="I97" s="292" t="s">
        <v>1062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1066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1021</v>
      </c>
      <c r="D103" s="307"/>
      <c r="E103" s="307"/>
      <c r="F103" s="307" t="s">
        <v>1022</v>
      </c>
      <c r="G103" s="308"/>
      <c r="H103" s="307" t="s">
        <v>54</v>
      </c>
      <c r="I103" s="307" t="s">
        <v>57</v>
      </c>
      <c r="J103" s="307" t="s">
        <v>1023</v>
      </c>
      <c r="K103" s="306"/>
    </row>
    <row r="104" s="1" customFormat="1" ht="17.25" customHeight="1">
      <c r="B104" s="304"/>
      <c r="C104" s="309" t="s">
        <v>1024</v>
      </c>
      <c r="D104" s="309"/>
      <c r="E104" s="309"/>
      <c r="F104" s="310" t="s">
        <v>1025</v>
      </c>
      <c r="G104" s="311"/>
      <c r="H104" s="309"/>
      <c r="I104" s="309"/>
      <c r="J104" s="309" t="s">
        <v>1026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53</v>
      </c>
      <c r="D106" s="314"/>
      <c r="E106" s="314"/>
      <c r="F106" s="315" t="s">
        <v>1027</v>
      </c>
      <c r="G106" s="292"/>
      <c r="H106" s="292" t="s">
        <v>1067</v>
      </c>
      <c r="I106" s="292" t="s">
        <v>1029</v>
      </c>
      <c r="J106" s="292">
        <v>20</v>
      </c>
      <c r="K106" s="306"/>
    </row>
    <row r="107" s="1" customFormat="1" ht="15" customHeight="1">
      <c r="B107" s="304"/>
      <c r="C107" s="292" t="s">
        <v>1030</v>
      </c>
      <c r="D107" s="292"/>
      <c r="E107" s="292"/>
      <c r="F107" s="315" t="s">
        <v>1027</v>
      </c>
      <c r="G107" s="292"/>
      <c r="H107" s="292" t="s">
        <v>1067</v>
      </c>
      <c r="I107" s="292" t="s">
        <v>1029</v>
      </c>
      <c r="J107" s="292">
        <v>120</v>
      </c>
      <c r="K107" s="306"/>
    </row>
    <row r="108" s="1" customFormat="1" ht="15" customHeight="1">
      <c r="B108" s="317"/>
      <c r="C108" s="292" t="s">
        <v>1032</v>
      </c>
      <c r="D108" s="292"/>
      <c r="E108" s="292"/>
      <c r="F108" s="315" t="s">
        <v>1033</v>
      </c>
      <c r="G108" s="292"/>
      <c r="H108" s="292" t="s">
        <v>1067</v>
      </c>
      <c r="I108" s="292" t="s">
        <v>1029</v>
      </c>
      <c r="J108" s="292">
        <v>50</v>
      </c>
      <c r="K108" s="306"/>
    </row>
    <row r="109" s="1" customFormat="1" ht="15" customHeight="1">
      <c r="B109" s="317"/>
      <c r="C109" s="292" t="s">
        <v>1035</v>
      </c>
      <c r="D109" s="292"/>
      <c r="E109" s="292"/>
      <c r="F109" s="315" t="s">
        <v>1027</v>
      </c>
      <c r="G109" s="292"/>
      <c r="H109" s="292" t="s">
        <v>1067</v>
      </c>
      <c r="I109" s="292" t="s">
        <v>1037</v>
      </c>
      <c r="J109" s="292"/>
      <c r="K109" s="306"/>
    </row>
    <row r="110" s="1" customFormat="1" ht="15" customHeight="1">
      <c r="B110" s="317"/>
      <c r="C110" s="292" t="s">
        <v>1046</v>
      </c>
      <c r="D110" s="292"/>
      <c r="E110" s="292"/>
      <c r="F110" s="315" t="s">
        <v>1033</v>
      </c>
      <c r="G110" s="292"/>
      <c r="H110" s="292" t="s">
        <v>1067</v>
      </c>
      <c r="I110" s="292" t="s">
        <v>1029</v>
      </c>
      <c r="J110" s="292">
        <v>50</v>
      </c>
      <c r="K110" s="306"/>
    </row>
    <row r="111" s="1" customFormat="1" ht="15" customHeight="1">
      <c r="B111" s="317"/>
      <c r="C111" s="292" t="s">
        <v>1054</v>
      </c>
      <c r="D111" s="292"/>
      <c r="E111" s="292"/>
      <c r="F111" s="315" t="s">
        <v>1033</v>
      </c>
      <c r="G111" s="292"/>
      <c r="H111" s="292" t="s">
        <v>1067</v>
      </c>
      <c r="I111" s="292" t="s">
        <v>1029</v>
      </c>
      <c r="J111" s="292">
        <v>50</v>
      </c>
      <c r="K111" s="306"/>
    </row>
    <row r="112" s="1" customFormat="1" ht="15" customHeight="1">
      <c r="B112" s="317"/>
      <c r="C112" s="292" t="s">
        <v>1052</v>
      </c>
      <c r="D112" s="292"/>
      <c r="E112" s="292"/>
      <c r="F112" s="315" t="s">
        <v>1033</v>
      </c>
      <c r="G112" s="292"/>
      <c r="H112" s="292" t="s">
        <v>1067</v>
      </c>
      <c r="I112" s="292" t="s">
        <v>1029</v>
      </c>
      <c r="J112" s="292">
        <v>50</v>
      </c>
      <c r="K112" s="306"/>
    </row>
    <row r="113" s="1" customFormat="1" ht="15" customHeight="1">
      <c r="B113" s="317"/>
      <c r="C113" s="292" t="s">
        <v>53</v>
      </c>
      <c r="D113" s="292"/>
      <c r="E113" s="292"/>
      <c r="F113" s="315" t="s">
        <v>1027</v>
      </c>
      <c r="G113" s="292"/>
      <c r="H113" s="292" t="s">
        <v>1068</v>
      </c>
      <c r="I113" s="292" t="s">
        <v>1029</v>
      </c>
      <c r="J113" s="292">
        <v>20</v>
      </c>
      <c r="K113" s="306"/>
    </row>
    <row r="114" s="1" customFormat="1" ht="15" customHeight="1">
      <c r="B114" s="317"/>
      <c r="C114" s="292" t="s">
        <v>1069</v>
      </c>
      <c r="D114" s="292"/>
      <c r="E114" s="292"/>
      <c r="F114" s="315" t="s">
        <v>1027</v>
      </c>
      <c r="G114" s="292"/>
      <c r="H114" s="292" t="s">
        <v>1070</v>
      </c>
      <c r="I114" s="292" t="s">
        <v>1029</v>
      </c>
      <c r="J114" s="292">
        <v>120</v>
      </c>
      <c r="K114" s="306"/>
    </row>
    <row r="115" s="1" customFormat="1" ht="15" customHeight="1">
      <c r="B115" s="317"/>
      <c r="C115" s="292" t="s">
        <v>38</v>
      </c>
      <c r="D115" s="292"/>
      <c r="E115" s="292"/>
      <c r="F115" s="315" t="s">
        <v>1027</v>
      </c>
      <c r="G115" s="292"/>
      <c r="H115" s="292" t="s">
        <v>1071</v>
      </c>
      <c r="I115" s="292" t="s">
        <v>1062</v>
      </c>
      <c r="J115" s="292"/>
      <c r="K115" s="306"/>
    </row>
    <row r="116" s="1" customFormat="1" ht="15" customHeight="1">
      <c r="B116" s="317"/>
      <c r="C116" s="292" t="s">
        <v>48</v>
      </c>
      <c r="D116" s="292"/>
      <c r="E116" s="292"/>
      <c r="F116" s="315" t="s">
        <v>1027</v>
      </c>
      <c r="G116" s="292"/>
      <c r="H116" s="292" t="s">
        <v>1072</v>
      </c>
      <c r="I116" s="292" t="s">
        <v>1062</v>
      </c>
      <c r="J116" s="292"/>
      <c r="K116" s="306"/>
    </row>
    <row r="117" s="1" customFormat="1" ht="15" customHeight="1">
      <c r="B117" s="317"/>
      <c r="C117" s="292" t="s">
        <v>57</v>
      </c>
      <c r="D117" s="292"/>
      <c r="E117" s="292"/>
      <c r="F117" s="315" t="s">
        <v>1027</v>
      </c>
      <c r="G117" s="292"/>
      <c r="H117" s="292" t="s">
        <v>1073</v>
      </c>
      <c r="I117" s="292" t="s">
        <v>1074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1075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1021</v>
      </c>
      <c r="D123" s="307"/>
      <c r="E123" s="307"/>
      <c r="F123" s="307" t="s">
        <v>1022</v>
      </c>
      <c r="G123" s="308"/>
      <c r="H123" s="307" t="s">
        <v>54</v>
      </c>
      <c r="I123" s="307" t="s">
        <v>57</v>
      </c>
      <c r="J123" s="307" t="s">
        <v>1023</v>
      </c>
      <c r="K123" s="336"/>
    </row>
    <row r="124" s="1" customFormat="1" ht="17.25" customHeight="1">
      <c r="B124" s="335"/>
      <c r="C124" s="309" t="s">
        <v>1024</v>
      </c>
      <c r="D124" s="309"/>
      <c r="E124" s="309"/>
      <c r="F124" s="310" t="s">
        <v>1025</v>
      </c>
      <c r="G124" s="311"/>
      <c r="H124" s="309"/>
      <c r="I124" s="309"/>
      <c r="J124" s="309" t="s">
        <v>1026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1030</v>
      </c>
      <c r="D126" s="314"/>
      <c r="E126" s="314"/>
      <c r="F126" s="315" t="s">
        <v>1027</v>
      </c>
      <c r="G126" s="292"/>
      <c r="H126" s="292" t="s">
        <v>1067</v>
      </c>
      <c r="I126" s="292" t="s">
        <v>1029</v>
      </c>
      <c r="J126" s="292">
        <v>120</v>
      </c>
      <c r="K126" s="340"/>
    </row>
    <row r="127" s="1" customFormat="1" ht="15" customHeight="1">
      <c r="B127" s="337"/>
      <c r="C127" s="292" t="s">
        <v>1076</v>
      </c>
      <c r="D127" s="292"/>
      <c r="E127" s="292"/>
      <c r="F127" s="315" t="s">
        <v>1027</v>
      </c>
      <c r="G127" s="292"/>
      <c r="H127" s="292" t="s">
        <v>1077</v>
      </c>
      <c r="I127" s="292" t="s">
        <v>1029</v>
      </c>
      <c r="J127" s="292" t="s">
        <v>1078</v>
      </c>
      <c r="K127" s="340"/>
    </row>
    <row r="128" s="1" customFormat="1" ht="15" customHeight="1">
      <c r="B128" s="337"/>
      <c r="C128" s="292" t="s">
        <v>975</v>
      </c>
      <c r="D128" s="292"/>
      <c r="E128" s="292"/>
      <c r="F128" s="315" t="s">
        <v>1027</v>
      </c>
      <c r="G128" s="292"/>
      <c r="H128" s="292" t="s">
        <v>1079</v>
      </c>
      <c r="I128" s="292" t="s">
        <v>1029</v>
      </c>
      <c r="J128" s="292" t="s">
        <v>1078</v>
      </c>
      <c r="K128" s="340"/>
    </row>
    <row r="129" s="1" customFormat="1" ht="15" customHeight="1">
      <c r="B129" s="337"/>
      <c r="C129" s="292" t="s">
        <v>1038</v>
      </c>
      <c r="D129" s="292"/>
      <c r="E129" s="292"/>
      <c r="F129" s="315" t="s">
        <v>1033</v>
      </c>
      <c r="G129" s="292"/>
      <c r="H129" s="292" t="s">
        <v>1039</v>
      </c>
      <c r="I129" s="292" t="s">
        <v>1029</v>
      </c>
      <c r="J129" s="292">
        <v>15</v>
      </c>
      <c r="K129" s="340"/>
    </row>
    <row r="130" s="1" customFormat="1" ht="15" customHeight="1">
      <c r="B130" s="337"/>
      <c r="C130" s="318" t="s">
        <v>1040</v>
      </c>
      <c r="D130" s="318"/>
      <c r="E130" s="318"/>
      <c r="F130" s="319" t="s">
        <v>1033</v>
      </c>
      <c r="G130" s="318"/>
      <c r="H130" s="318" t="s">
        <v>1041</v>
      </c>
      <c r="I130" s="318" t="s">
        <v>1029</v>
      </c>
      <c r="J130" s="318">
        <v>15</v>
      </c>
      <c r="K130" s="340"/>
    </row>
    <row r="131" s="1" customFormat="1" ht="15" customHeight="1">
      <c r="B131" s="337"/>
      <c r="C131" s="318" t="s">
        <v>1042</v>
      </c>
      <c r="D131" s="318"/>
      <c r="E131" s="318"/>
      <c r="F131" s="319" t="s">
        <v>1033</v>
      </c>
      <c r="G131" s="318"/>
      <c r="H131" s="318" t="s">
        <v>1043</v>
      </c>
      <c r="I131" s="318" t="s">
        <v>1029</v>
      </c>
      <c r="J131" s="318">
        <v>20</v>
      </c>
      <c r="K131" s="340"/>
    </row>
    <row r="132" s="1" customFormat="1" ht="15" customHeight="1">
      <c r="B132" s="337"/>
      <c r="C132" s="318" t="s">
        <v>1044</v>
      </c>
      <c r="D132" s="318"/>
      <c r="E132" s="318"/>
      <c r="F132" s="319" t="s">
        <v>1033</v>
      </c>
      <c r="G132" s="318"/>
      <c r="H132" s="318" t="s">
        <v>1045</v>
      </c>
      <c r="I132" s="318" t="s">
        <v>1029</v>
      </c>
      <c r="J132" s="318">
        <v>20</v>
      </c>
      <c r="K132" s="340"/>
    </row>
    <row r="133" s="1" customFormat="1" ht="15" customHeight="1">
      <c r="B133" s="337"/>
      <c r="C133" s="292" t="s">
        <v>1032</v>
      </c>
      <c r="D133" s="292"/>
      <c r="E133" s="292"/>
      <c r="F133" s="315" t="s">
        <v>1033</v>
      </c>
      <c r="G133" s="292"/>
      <c r="H133" s="292" t="s">
        <v>1067</v>
      </c>
      <c r="I133" s="292" t="s">
        <v>1029</v>
      </c>
      <c r="J133" s="292">
        <v>50</v>
      </c>
      <c r="K133" s="340"/>
    </row>
    <row r="134" s="1" customFormat="1" ht="15" customHeight="1">
      <c r="B134" s="337"/>
      <c r="C134" s="292" t="s">
        <v>1046</v>
      </c>
      <c r="D134" s="292"/>
      <c r="E134" s="292"/>
      <c r="F134" s="315" t="s">
        <v>1033</v>
      </c>
      <c r="G134" s="292"/>
      <c r="H134" s="292" t="s">
        <v>1067</v>
      </c>
      <c r="I134" s="292" t="s">
        <v>1029</v>
      </c>
      <c r="J134" s="292">
        <v>50</v>
      </c>
      <c r="K134" s="340"/>
    </row>
    <row r="135" s="1" customFormat="1" ht="15" customHeight="1">
      <c r="B135" s="337"/>
      <c r="C135" s="292" t="s">
        <v>1052</v>
      </c>
      <c r="D135" s="292"/>
      <c r="E135" s="292"/>
      <c r="F135" s="315" t="s">
        <v>1033</v>
      </c>
      <c r="G135" s="292"/>
      <c r="H135" s="292" t="s">
        <v>1067</v>
      </c>
      <c r="I135" s="292" t="s">
        <v>1029</v>
      </c>
      <c r="J135" s="292">
        <v>50</v>
      </c>
      <c r="K135" s="340"/>
    </row>
    <row r="136" s="1" customFormat="1" ht="15" customHeight="1">
      <c r="B136" s="337"/>
      <c r="C136" s="292" t="s">
        <v>1054</v>
      </c>
      <c r="D136" s="292"/>
      <c r="E136" s="292"/>
      <c r="F136" s="315" t="s">
        <v>1033</v>
      </c>
      <c r="G136" s="292"/>
      <c r="H136" s="292" t="s">
        <v>1067</v>
      </c>
      <c r="I136" s="292" t="s">
        <v>1029</v>
      </c>
      <c r="J136" s="292">
        <v>50</v>
      </c>
      <c r="K136" s="340"/>
    </row>
    <row r="137" s="1" customFormat="1" ht="15" customHeight="1">
      <c r="B137" s="337"/>
      <c r="C137" s="292" t="s">
        <v>1055</v>
      </c>
      <c r="D137" s="292"/>
      <c r="E137" s="292"/>
      <c r="F137" s="315" t="s">
        <v>1033</v>
      </c>
      <c r="G137" s="292"/>
      <c r="H137" s="292" t="s">
        <v>1080</v>
      </c>
      <c r="I137" s="292" t="s">
        <v>1029</v>
      </c>
      <c r="J137" s="292">
        <v>255</v>
      </c>
      <c r="K137" s="340"/>
    </row>
    <row r="138" s="1" customFormat="1" ht="15" customHeight="1">
      <c r="B138" s="337"/>
      <c r="C138" s="292" t="s">
        <v>1057</v>
      </c>
      <c r="D138" s="292"/>
      <c r="E138" s="292"/>
      <c r="F138" s="315" t="s">
        <v>1027</v>
      </c>
      <c r="G138" s="292"/>
      <c r="H138" s="292" t="s">
        <v>1081</v>
      </c>
      <c r="I138" s="292" t="s">
        <v>1059</v>
      </c>
      <c r="J138" s="292"/>
      <c r="K138" s="340"/>
    </row>
    <row r="139" s="1" customFormat="1" ht="15" customHeight="1">
      <c r="B139" s="337"/>
      <c r="C139" s="292" t="s">
        <v>1060</v>
      </c>
      <c r="D139" s="292"/>
      <c r="E139" s="292"/>
      <c r="F139" s="315" t="s">
        <v>1027</v>
      </c>
      <c r="G139" s="292"/>
      <c r="H139" s="292" t="s">
        <v>1082</v>
      </c>
      <c r="I139" s="292" t="s">
        <v>1062</v>
      </c>
      <c r="J139" s="292"/>
      <c r="K139" s="340"/>
    </row>
    <row r="140" s="1" customFormat="1" ht="15" customHeight="1">
      <c r="B140" s="337"/>
      <c r="C140" s="292" t="s">
        <v>1063</v>
      </c>
      <c r="D140" s="292"/>
      <c r="E140" s="292"/>
      <c r="F140" s="315" t="s">
        <v>1027</v>
      </c>
      <c r="G140" s="292"/>
      <c r="H140" s="292" t="s">
        <v>1063</v>
      </c>
      <c r="I140" s="292" t="s">
        <v>1062</v>
      </c>
      <c r="J140" s="292"/>
      <c r="K140" s="340"/>
    </row>
    <row r="141" s="1" customFormat="1" ht="15" customHeight="1">
      <c r="B141" s="337"/>
      <c r="C141" s="292" t="s">
        <v>38</v>
      </c>
      <c r="D141" s="292"/>
      <c r="E141" s="292"/>
      <c r="F141" s="315" t="s">
        <v>1027</v>
      </c>
      <c r="G141" s="292"/>
      <c r="H141" s="292" t="s">
        <v>1083</v>
      </c>
      <c r="I141" s="292" t="s">
        <v>1062</v>
      </c>
      <c r="J141" s="292"/>
      <c r="K141" s="340"/>
    </row>
    <row r="142" s="1" customFormat="1" ht="15" customHeight="1">
      <c r="B142" s="337"/>
      <c r="C142" s="292" t="s">
        <v>1084</v>
      </c>
      <c r="D142" s="292"/>
      <c r="E142" s="292"/>
      <c r="F142" s="315" t="s">
        <v>1027</v>
      </c>
      <c r="G142" s="292"/>
      <c r="H142" s="292" t="s">
        <v>1085</v>
      </c>
      <c r="I142" s="292" t="s">
        <v>1062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1086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1021</v>
      </c>
      <c r="D148" s="307"/>
      <c r="E148" s="307"/>
      <c r="F148" s="307" t="s">
        <v>1022</v>
      </c>
      <c r="G148" s="308"/>
      <c r="H148" s="307" t="s">
        <v>54</v>
      </c>
      <c r="I148" s="307" t="s">
        <v>57</v>
      </c>
      <c r="J148" s="307" t="s">
        <v>1023</v>
      </c>
      <c r="K148" s="306"/>
    </row>
    <row r="149" s="1" customFormat="1" ht="17.25" customHeight="1">
      <c r="B149" s="304"/>
      <c r="C149" s="309" t="s">
        <v>1024</v>
      </c>
      <c r="D149" s="309"/>
      <c r="E149" s="309"/>
      <c r="F149" s="310" t="s">
        <v>1025</v>
      </c>
      <c r="G149" s="311"/>
      <c r="H149" s="309"/>
      <c r="I149" s="309"/>
      <c r="J149" s="309" t="s">
        <v>1026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1030</v>
      </c>
      <c r="D151" s="292"/>
      <c r="E151" s="292"/>
      <c r="F151" s="345" t="s">
        <v>1027</v>
      </c>
      <c r="G151" s="292"/>
      <c r="H151" s="344" t="s">
        <v>1067</v>
      </c>
      <c r="I151" s="344" t="s">
        <v>1029</v>
      </c>
      <c r="J151" s="344">
        <v>120</v>
      </c>
      <c r="K151" s="340"/>
    </row>
    <row r="152" s="1" customFormat="1" ht="15" customHeight="1">
      <c r="B152" s="317"/>
      <c r="C152" s="344" t="s">
        <v>1076</v>
      </c>
      <c r="D152" s="292"/>
      <c r="E152" s="292"/>
      <c r="F152" s="345" t="s">
        <v>1027</v>
      </c>
      <c r="G152" s="292"/>
      <c r="H152" s="344" t="s">
        <v>1087</v>
      </c>
      <c r="I152" s="344" t="s">
        <v>1029</v>
      </c>
      <c r="J152" s="344" t="s">
        <v>1078</v>
      </c>
      <c r="K152" s="340"/>
    </row>
    <row r="153" s="1" customFormat="1" ht="15" customHeight="1">
      <c r="B153" s="317"/>
      <c r="C153" s="344" t="s">
        <v>975</v>
      </c>
      <c r="D153" s="292"/>
      <c r="E153" s="292"/>
      <c r="F153" s="345" t="s">
        <v>1027</v>
      </c>
      <c r="G153" s="292"/>
      <c r="H153" s="344" t="s">
        <v>1088</v>
      </c>
      <c r="I153" s="344" t="s">
        <v>1029</v>
      </c>
      <c r="J153" s="344" t="s">
        <v>1078</v>
      </c>
      <c r="K153" s="340"/>
    </row>
    <row r="154" s="1" customFormat="1" ht="15" customHeight="1">
      <c r="B154" s="317"/>
      <c r="C154" s="344" t="s">
        <v>1032</v>
      </c>
      <c r="D154" s="292"/>
      <c r="E154" s="292"/>
      <c r="F154" s="345" t="s">
        <v>1033</v>
      </c>
      <c r="G154" s="292"/>
      <c r="H154" s="344" t="s">
        <v>1067</v>
      </c>
      <c r="I154" s="344" t="s">
        <v>1029</v>
      </c>
      <c r="J154" s="344">
        <v>50</v>
      </c>
      <c r="K154" s="340"/>
    </row>
    <row r="155" s="1" customFormat="1" ht="15" customHeight="1">
      <c r="B155" s="317"/>
      <c r="C155" s="344" t="s">
        <v>1035</v>
      </c>
      <c r="D155" s="292"/>
      <c r="E155" s="292"/>
      <c r="F155" s="345" t="s">
        <v>1027</v>
      </c>
      <c r="G155" s="292"/>
      <c r="H155" s="344" t="s">
        <v>1067</v>
      </c>
      <c r="I155" s="344" t="s">
        <v>1037</v>
      </c>
      <c r="J155" s="344"/>
      <c r="K155" s="340"/>
    </row>
    <row r="156" s="1" customFormat="1" ht="15" customHeight="1">
      <c r="B156" s="317"/>
      <c r="C156" s="344" t="s">
        <v>1046</v>
      </c>
      <c r="D156" s="292"/>
      <c r="E156" s="292"/>
      <c r="F156" s="345" t="s">
        <v>1033</v>
      </c>
      <c r="G156" s="292"/>
      <c r="H156" s="344" t="s">
        <v>1067</v>
      </c>
      <c r="I156" s="344" t="s">
        <v>1029</v>
      </c>
      <c r="J156" s="344">
        <v>50</v>
      </c>
      <c r="K156" s="340"/>
    </row>
    <row r="157" s="1" customFormat="1" ht="15" customHeight="1">
      <c r="B157" s="317"/>
      <c r="C157" s="344" t="s">
        <v>1054</v>
      </c>
      <c r="D157" s="292"/>
      <c r="E157" s="292"/>
      <c r="F157" s="345" t="s">
        <v>1033</v>
      </c>
      <c r="G157" s="292"/>
      <c r="H157" s="344" t="s">
        <v>1067</v>
      </c>
      <c r="I157" s="344" t="s">
        <v>1029</v>
      </c>
      <c r="J157" s="344">
        <v>50</v>
      </c>
      <c r="K157" s="340"/>
    </row>
    <row r="158" s="1" customFormat="1" ht="15" customHeight="1">
      <c r="B158" s="317"/>
      <c r="C158" s="344" t="s">
        <v>1052</v>
      </c>
      <c r="D158" s="292"/>
      <c r="E158" s="292"/>
      <c r="F158" s="345" t="s">
        <v>1033</v>
      </c>
      <c r="G158" s="292"/>
      <c r="H158" s="344" t="s">
        <v>1067</v>
      </c>
      <c r="I158" s="344" t="s">
        <v>1029</v>
      </c>
      <c r="J158" s="344">
        <v>50</v>
      </c>
      <c r="K158" s="340"/>
    </row>
    <row r="159" s="1" customFormat="1" ht="15" customHeight="1">
      <c r="B159" s="317"/>
      <c r="C159" s="344" t="s">
        <v>93</v>
      </c>
      <c r="D159" s="292"/>
      <c r="E159" s="292"/>
      <c r="F159" s="345" t="s">
        <v>1027</v>
      </c>
      <c r="G159" s="292"/>
      <c r="H159" s="344" t="s">
        <v>1089</v>
      </c>
      <c r="I159" s="344" t="s">
        <v>1029</v>
      </c>
      <c r="J159" s="344" t="s">
        <v>1090</v>
      </c>
      <c r="K159" s="340"/>
    </row>
    <row r="160" s="1" customFormat="1" ht="15" customHeight="1">
      <c r="B160" s="317"/>
      <c r="C160" s="344" t="s">
        <v>1091</v>
      </c>
      <c r="D160" s="292"/>
      <c r="E160" s="292"/>
      <c r="F160" s="345" t="s">
        <v>1027</v>
      </c>
      <c r="G160" s="292"/>
      <c r="H160" s="344" t="s">
        <v>1092</v>
      </c>
      <c r="I160" s="344" t="s">
        <v>1062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1093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1021</v>
      </c>
      <c r="D166" s="307"/>
      <c r="E166" s="307"/>
      <c r="F166" s="307" t="s">
        <v>1022</v>
      </c>
      <c r="G166" s="349"/>
      <c r="H166" s="350" t="s">
        <v>54</v>
      </c>
      <c r="I166" s="350" t="s">
        <v>57</v>
      </c>
      <c r="J166" s="307" t="s">
        <v>1023</v>
      </c>
      <c r="K166" s="284"/>
    </row>
    <row r="167" s="1" customFormat="1" ht="17.25" customHeight="1">
      <c r="B167" s="285"/>
      <c r="C167" s="309" t="s">
        <v>1024</v>
      </c>
      <c r="D167" s="309"/>
      <c r="E167" s="309"/>
      <c r="F167" s="310" t="s">
        <v>1025</v>
      </c>
      <c r="G167" s="351"/>
      <c r="H167" s="352"/>
      <c r="I167" s="352"/>
      <c r="J167" s="309" t="s">
        <v>1026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1030</v>
      </c>
      <c r="D169" s="292"/>
      <c r="E169" s="292"/>
      <c r="F169" s="315" t="s">
        <v>1027</v>
      </c>
      <c r="G169" s="292"/>
      <c r="H169" s="292" t="s">
        <v>1067</v>
      </c>
      <c r="I169" s="292" t="s">
        <v>1029</v>
      </c>
      <c r="J169" s="292">
        <v>120</v>
      </c>
      <c r="K169" s="340"/>
    </row>
    <row r="170" s="1" customFormat="1" ht="15" customHeight="1">
      <c r="B170" s="317"/>
      <c r="C170" s="292" t="s">
        <v>1076</v>
      </c>
      <c r="D170" s="292"/>
      <c r="E170" s="292"/>
      <c r="F170" s="315" t="s">
        <v>1027</v>
      </c>
      <c r="G170" s="292"/>
      <c r="H170" s="292" t="s">
        <v>1077</v>
      </c>
      <c r="I170" s="292" t="s">
        <v>1029</v>
      </c>
      <c r="J170" s="292" t="s">
        <v>1078</v>
      </c>
      <c r="K170" s="340"/>
    </row>
    <row r="171" s="1" customFormat="1" ht="15" customHeight="1">
      <c r="B171" s="317"/>
      <c r="C171" s="292" t="s">
        <v>975</v>
      </c>
      <c r="D171" s="292"/>
      <c r="E171" s="292"/>
      <c r="F171" s="315" t="s">
        <v>1027</v>
      </c>
      <c r="G171" s="292"/>
      <c r="H171" s="292" t="s">
        <v>1094</v>
      </c>
      <c r="I171" s="292" t="s">
        <v>1029</v>
      </c>
      <c r="J171" s="292" t="s">
        <v>1078</v>
      </c>
      <c r="K171" s="340"/>
    </row>
    <row r="172" s="1" customFormat="1" ht="15" customHeight="1">
      <c r="B172" s="317"/>
      <c r="C172" s="292" t="s">
        <v>1032</v>
      </c>
      <c r="D172" s="292"/>
      <c r="E172" s="292"/>
      <c r="F172" s="315" t="s">
        <v>1033</v>
      </c>
      <c r="G172" s="292"/>
      <c r="H172" s="292" t="s">
        <v>1094</v>
      </c>
      <c r="I172" s="292" t="s">
        <v>1029</v>
      </c>
      <c r="J172" s="292">
        <v>50</v>
      </c>
      <c r="K172" s="340"/>
    </row>
    <row r="173" s="1" customFormat="1" ht="15" customHeight="1">
      <c r="B173" s="317"/>
      <c r="C173" s="292" t="s">
        <v>1035</v>
      </c>
      <c r="D173" s="292"/>
      <c r="E173" s="292"/>
      <c r="F173" s="315" t="s">
        <v>1027</v>
      </c>
      <c r="G173" s="292"/>
      <c r="H173" s="292" t="s">
        <v>1094</v>
      </c>
      <c r="I173" s="292" t="s">
        <v>1037</v>
      </c>
      <c r="J173" s="292"/>
      <c r="K173" s="340"/>
    </row>
    <row r="174" s="1" customFormat="1" ht="15" customHeight="1">
      <c r="B174" s="317"/>
      <c r="C174" s="292" t="s">
        <v>1046</v>
      </c>
      <c r="D174" s="292"/>
      <c r="E174" s="292"/>
      <c r="F174" s="315" t="s">
        <v>1033</v>
      </c>
      <c r="G174" s="292"/>
      <c r="H174" s="292" t="s">
        <v>1094</v>
      </c>
      <c r="I174" s="292" t="s">
        <v>1029</v>
      </c>
      <c r="J174" s="292">
        <v>50</v>
      </c>
      <c r="K174" s="340"/>
    </row>
    <row r="175" s="1" customFormat="1" ht="15" customHeight="1">
      <c r="B175" s="317"/>
      <c r="C175" s="292" t="s">
        <v>1054</v>
      </c>
      <c r="D175" s="292"/>
      <c r="E175" s="292"/>
      <c r="F175" s="315" t="s">
        <v>1033</v>
      </c>
      <c r="G175" s="292"/>
      <c r="H175" s="292" t="s">
        <v>1094</v>
      </c>
      <c r="I175" s="292" t="s">
        <v>1029</v>
      </c>
      <c r="J175" s="292">
        <v>50</v>
      </c>
      <c r="K175" s="340"/>
    </row>
    <row r="176" s="1" customFormat="1" ht="15" customHeight="1">
      <c r="B176" s="317"/>
      <c r="C176" s="292" t="s">
        <v>1052</v>
      </c>
      <c r="D176" s="292"/>
      <c r="E176" s="292"/>
      <c r="F176" s="315" t="s">
        <v>1033</v>
      </c>
      <c r="G176" s="292"/>
      <c r="H176" s="292" t="s">
        <v>1094</v>
      </c>
      <c r="I176" s="292" t="s">
        <v>1029</v>
      </c>
      <c r="J176" s="292">
        <v>50</v>
      </c>
      <c r="K176" s="340"/>
    </row>
    <row r="177" s="1" customFormat="1" ht="15" customHeight="1">
      <c r="B177" s="317"/>
      <c r="C177" s="292" t="s">
        <v>114</v>
      </c>
      <c r="D177" s="292"/>
      <c r="E177" s="292"/>
      <c r="F177" s="315" t="s">
        <v>1027</v>
      </c>
      <c r="G177" s="292"/>
      <c r="H177" s="292" t="s">
        <v>1095</v>
      </c>
      <c r="I177" s="292" t="s">
        <v>1096</v>
      </c>
      <c r="J177" s="292"/>
      <c r="K177" s="340"/>
    </row>
    <row r="178" s="1" customFormat="1" ht="15" customHeight="1">
      <c r="B178" s="317"/>
      <c r="C178" s="292" t="s">
        <v>57</v>
      </c>
      <c r="D178" s="292"/>
      <c r="E178" s="292"/>
      <c r="F178" s="315" t="s">
        <v>1027</v>
      </c>
      <c r="G178" s="292"/>
      <c r="H178" s="292" t="s">
        <v>1097</v>
      </c>
      <c r="I178" s="292" t="s">
        <v>1098</v>
      </c>
      <c r="J178" s="292">
        <v>1</v>
      </c>
      <c r="K178" s="340"/>
    </row>
    <row r="179" s="1" customFormat="1" ht="15" customHeight="1">
      <c r="B179" s="317"/>
      <c r="C179" s="292" t="s">
        <v>53</v>
      </c>
      <c r="D179" s="292"/>
      <c r="E179" s="292"/>
      <c r="F179" s="315" t="s">
        <v>1027</v>
      </c>
      <c r="G179" s="292"/>
      <c r="H179" s="292" t="s">
        <v>1099</v>
      </c>
      <c r="I179" s="292" t="s">
        <v>1029</v>
      </c>
      <c r="J179" s="292">
        <v>20</v>
      </c>
      <c r="K179" s="340"/>
    </row>
    <row r="180" s="1" customFormat="1" ht="15" customHeight="1">
      <c r="B180" s="317"/>
      <c r="C180" s="292" t="s">
        <v>54</v>
      </c>
      <c r="D180" s="292"/>
      <c r="E180" s="292"/>
      <c r="F180" s="315" t="s">
        <v>1027</v>
      </c>
      <c r="G180" s="292"/>
      <c r="H180" s="292" t="s">
        <v>1100</v>
      </c>
      <c r="I180" s="292" t="s">
        <v>1029</v>
      </c>
      <c r="J180" s="292">
        <v>255</v>
      </c>
      <c r="K180" s="340"/>
    </row>
    <row r="181" s="1" customFormat="1" ht="15" customHeight="1">
      <c r="B181" s="317"/>
      <c r="C181" s="292" t="s">
        <v>115</v>
      </c>
      <c r="D181" s="292"/>
      <c r="E181" s="292"/>
      <c r="F181" s="315" t="s">
        <v>1027</v>
      </c>
      <c r="G181" s="292"/>
      <c r="H181" s="292" t="s">
        <v>991</v>
      </c>
      <c r="I181" s="292" t="s">
        <v>1029</v>
      </c>
      <c r="J181" s="292">
        <v>10</v>
      </c>
      <c r="K181" s="340"/>
    </row>
    <row r="182" s="1" customFormat="1" ht="15" customHeight="1">
      <c r="B182" s="317"/>
      <c r="C182" s="292" t="s">
        <v>116</v>
      </c>
      <c r="D182" s="292"/>
      <c r="E182" s="292"/>
      <c r="F182" s="315" t="s">
        <v>1027</v>
      </c>
      <c r="G182" s="292"/>
      <c r="H182" s="292" t="s">
        <v>1101</v>
      </c>
      <c r="I182" s="292" t="s">
        <v>1062</v>
      </c>
      <c r="J182" s="292"/>
      <c r="K182" s="340"/>
    </row>
    <row r="183" s="1" customFormat="1" ht="15" customHeight="1">
      <c r="B183" s="317"/>
      <c r="C183" s="292" t="s">
        <v>1102</v>
      </c>
      <c r="D183" s="292"/>
      <c r="E183" s="292"/>
      <c r="F183" s="315" t="s">
        <v>1027</v>
      </c>
      <c r="G183" s="292"/>
      <c r="H183" s="292" t="s">
        <v>1103</v>
      </c>
      <c r="I183" s="292" t="s">
        <v>1062</v>
      </c>
      <c r="J183" s="292"/>
      <c r="K183" s="340"/>
    </row>
    <row r="184" s="1" customFormat="1" ht="15" customHeight="1">
      <c r="B184" s="317"/>
      <c r="C184" s="292" t="s">
        <v>1091</v>
      </c>
      <c r="D184" s="292"/>
      <c r="E184" s="292"/>
      <c r="F184" s="315" t="s">
        <v>1027</v>
      </c>
      <c r="G184" s="292"/>
      <c r="H184" s="292" t="s">
        <v>1104</v>
      </c>
      <c r="I184" s="292" t="s">
        <v>1062</v>
      </c>
      <c r="J184" s="292"/>
      <c r="K184" s="340"/>
    </row>
    <row r="185" s="1" customFormat="1" ht="15" customHeight="1">
      <c r="B185" s="317"/>
      <c r="C185" s="292" t="s">
        <v>118</v>
      </c>
      <c r="D185" s="292"/>
      <c r="E185" s="292"/>
      <c r="F185" s="315" t="s">
        <v>1033</v>
      </c>
      <c r="G185" s="292"/>
      <c r="H185" s="292" t="s">
        <v>1105</v>
      </c>
      <c r="I185" s="292" t="s">
        <v>1029</v>
      </c>
      <c r="J185" s="292">
        <v>50</v>
      </c>
      <c r="K185" s="340"/>
    </row>
    <row r="186" s="1" customFormat="1" ht="15" customHeight="1">
      <c r="B186" s="317"/>
      <c r="C186" s="292" t="s">
        <v>1106</v>
      </c>
      <c r="D186" s="292"/>
      <c r="E186" s="292"/>
      <c r="F186" s="315" t="s">
        <v>1033</v>
      </c>
      <c r="G186" s="292"/>
      <c r="H186" s="292" t="s">
        <v>1107</v>
      </c>
      <c r="I186" s="292" t="s">
        <v>1108</v>
      </c>
      <c r="J186" s="292"/>
      <c r="K186" s="340"/>
    </row>
    <row r="187" s="1" customFormat="1" ht="15" customHeight="1">
      <c r="B187" s="317"/>
      <c r="C187" s="292" t="s">
        <v>1109</v>
      </c>
      <c r="D187" s="292"/>
      <c r="E187" s="292"/>
      <c r="F187" s="315" t="s">
        <v>1033</v>
      </c>
      <c r="G187" s="292"/>
      <c r="H187" s="292" t="s">
        <v>1110</v>
      </c>
      <c r="I187" s="292" t="s">
        <v>1108</v>
      </c>
      <c r="J187" s="292"/>
      <c r="K187" s="340"/>
    </row>
    <row r="188" s="1" customFormat="1" ht="15" customHeight="1">
      <c r="B188" s="317"/>
      <c r="C188" s="292" t="s">
        <v>1111</v>
      </c>
      <c r="D188" s="292"/>
      <c r="E188" s="292"/>
      <c r="F188" s="315" t="s">
        <v>1033</v>
      </c>
      <c r="G188" s="292"/>
      <c r="H188" s="292" t="s">
        <v>1112</v>
      </c>
      <c r="I188" s="292" t="s">
        <v>1108</v>
      </c>
      <c r="J188" s="292"/>
      <c r="K188" s="340"/>
    </row>
    <row r="189" s="1" customFormat="1" ht="15" customHeight="1">
      <c r="B189" s="317"/>
      <c r="C189" s="353" t="s">
        <v>1113</v>
      </c>
      <c r="D189" s="292"/>
      <c r="E189" s="292"/>
      <c r="F189" s="315" t="s">
        <v>1033</v>
      </c>
      <c r="G189" s="292"/>
      <c r="H189" s="292" t="s">
        <v>1114</v>
      </c>
      <c r="I189" s="292" t="s">
        <v>1115</v>
      </c>
      <c r="J189" s="354" t="s">
        <v>1116</v>
      </c>
      <c r="K189" s="340"/>
    </row>
    <row r="190" s="17" customFormat="1" ht="15" customHeight="1">
      <c r="B190" s="355"/>
      <c r="C190" s="356" t="s">
        <v>1117</v>
      </c>
      <c r="D190" s="357"/>
      <c r="E190" s="357"/>
      <c r="F190" s="358" t="s">
        <v>1033</v>
      </c>
      <c r="G190" s="357"/>
      <c r="H190" s="357" t="s">
        <v>1118</v>
      </c>
      <c r="I190" s="357" t="s">
        <v>1115</v>
      </c>
      <c r="J190" s="359" t="s">
        <v>1116</v>
      </c>
      <c r="K190" s="360"/>
    </row>
    <row r="191" s="1" customFormat="1" ht="15" customHeight="1">
      <c r="B191" s="317"/>
      <c r="C191" s="353" t="s">
        <v>42</v>
      </c>
      <c r="D191" s="292"/>
      <c r="E191" s="292"/>
      <c r="F191" s="315" t="s">
        <v>1027</v>
      </c>
      <c r="G191" s="292"/>
      <c r="H191" s="289" t="s">
        <v>1119</v>
      </c>
      <c r="I191" s="292" t="s">
        <v>1120</v>
      </c>
      <c r="J191" s="292"/>
      <c r="K191" s="340"/>
    </row>
    <row r="192" s="1" customFormat="1" ht="15" customHeight="1">
      <c r="B192" s="317"/>
      <c r="C192" s="353" t="s">
        <v>1121</v>
      </c>
      <c r="D192" s="292"/>
      <c r="E192" s="292"/>
      <c r="F192" s="315" t="s">
        <v>1027</v>
      </c>
      <c r="G192" s="292"/>
      <c r="H192" s="292" t="s">
        <v>1122</v>
      </c>
      <c r="I192" s="292" t="s">
        <v>1062</v>
      </c>
      <c r="J192" s="292"/>
      <c r="K192" s="340"/>
    </row>
    <row r="193" s="1" customFormat="1" ht="15" customHeight="1">
      <c r="B193" s="317"/>
      <c r="C193" s="353" t="s">
        <v>1123</v>
      </c>
      <c r="D193" s="292"/>
      <c r="E193" s="292"/>
      <c r="F193" s="315" t="s">
        <v>1027</v>
      </c>
      <c r="G193" s="292"/>
      <c r="H193" s="292" t="s">
        <v>1124</v>
      </c>
      <c r="I193" s="292" t="s">
        <v>1062</v>
      </c>
      <c r="J193" s="292"/>
      <c r="K193" s="340"/>
    </row>
    <row r="194" s="1" customFormat="1" ht="15" customHeight="1">
      <c r="B194" s="317"/>
      <c r="C194" s="353" t="s">
        <v>1125</v>
      </c>
      <c r="D194" s="292"/>
      <c r="E194" s="292"/>
      <c r="F194" s="315" t="s">
        <v>1033</v>
      </c>
      <c r="G194" s="292"/>
      <c r="H194" s="292" t="s">
        <v>1126</v>
      </c>
      <c r="I194" s="292" t="s">
        <v>1062</v>
      </c>
      <c r="J194" s="292"/>
      <c r="K194" s="340"/>
    </row>
    <row r="195" s="1" customFormat="1" ht="15" customHeight="1">
      <c r="B195" s="346"/>
      <c r="C195" s="361"/>
      <c r="D195" s="326"/>
      <c r="E195" s="326"/>
      <c r="F195" s="326"/>
      <c r="G195" s="326"/>
      <c r="H195" s="326"/>
      <c r="I195" s="326"/>
      <c r="J195" s="326"/>
      <c r="K195" s="347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28"/>
      <c r="C197" s="338"/>
      <c r="D197" s="338"/>
      <c r="E197" s="338"/>
      <c r="F197" s="348"/>
      <c r="G197" s="338"/>
      <c r="H197" s="338"/>
      <c r="I197" s="338"/>
      <c r="J197" s="338"/>
      <c r="K197" s="328"/>
    </row>
    <row r="198" s="1" customFormat="1" ht="18.75" customHeight="1">
      <c r="B198" s="300"/>
      <c r="C198" s="300"/>
      <c r="D198" s="300"/>
      <c r="E198" s="300"/>
      <c r="F198" s="300"/>
      <c r="G198" s="300"/>
      <c r="H198" s="300"/>
      <c r="I198" s="300"/>
      <c r="J198" s="300"/>
      <c r="K198" s="300"/>
    </row>
    <row r="199" s="1" customFormat="1" ht="13.5">
      <c r="B199" s="279"/>
      <c r="C199" s="280"/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1">
      <c r="B200" s="282"/>
      <c r="C200" s="283" t="s">
        <v>1127</v>
      </c>
      <c r="D200" s="283"/>
      <c r="E200" s="283"/>
      <c r="F200" s="283"/>
      <c r="G200" s="283"/>
      <c r="H200" s="283"/>
      <c r="I200" s="283"/>
      <c r="J200" s="283"/>
      <c r="K200" s="284"/>
    </row>
    <row r="201" s="1" customFormat="1" ht="25.5" customHeight="1">
      <c r="B201" s="282"/>
      <c r="C201" s="362" t="s">
        <v>1128</v>
      </c>
      <c r="D201" s="362"/>
      <c r="E201" s="362"/>
      <c r="F201" s="362" t="s">
        <v>1129</v>
      </c>
      <c r="G201" s="363"/>
      <c r="H201" s="362" t="s">
        <v>1130</v>
      </c>
      <c r="I201" s="362"/>
      <c r="J201" s="362"/>
      <c r="K201" s="284"/>
    </row>
    <row r="202" s="1" customFormat="1" ht="5.25" customHeight="1">
      <c r="B202" s="317"/>
      <c r="C202" s="312"/>
      <c r="D202" s="312"/>
      <c r="E202" s="312"/>
      <c r="F202" s="312"/>
      <c r="G202" s="338"/>
      <c r="H202" s="312"/>
      <c r="I202" s="312"/>
      <c r="J202" s="312"/>
      <c r="K202" s="340"/>
    </row>
    <row r="203" s="1" customFormat="1" ht="15" customHeight="1">
      <c r="B203" s="317"/>
      <c r="C203" s="292" t="s">
        <v>1120</v>
      </c>
      <c r="D203" s="292"/>
      <c r="E203" s="292"/>
      <c r="F203" s="315" t="s">
        <v>43</v>
      </c>
      <c r="G203" s="292"/>
      <c r="H203" s="292" t="s">
        <v>1131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44</v>
      </c>
      <c r="G204" s="292"/>
      <c r="H204" s="292" t="s">
        <v>1132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47</v>
      </c>
      <c r="G205" s="292"/>
      <c r="H205" s="292" t="s">
        <v>1133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45</v>
      </c>
      <c r="G206" s="292"/>
      <c r="H206" s="292" t="s">
        <v>1134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 t="s">
        <v>46</v>
      </c>
      <c r="G207" s="292"/>
      <c r="H207" s="292" t="s">
        <v>1135</v>
      </c>
      <c r="I207" s="292"/>
      <c r="J207" s="292"/>
      <c r="K207" s="340"/>
    </row>
    <row r="208" s="1" customFormat="1" ht="15" customHeight="1">
      <c r="B208" s="317"/>
      <c r="C208" s="292"/>
      <c r="D208" s="292"/>
      <c r="E208" s="292"/>
      <c r="F208" s="315"/>
      <c r="G208" s="292"/>
      <c r="H208" s="292"/>
      <c r="I208" s="292"/>
      <c r="J208" s="292"/>
      <c r="K208" s="340"/>
    </row>
    <row r="209" s="1" customFormat="1" ht="15" customHeight="1">
      <c r="B209" s="317"/>
      <c r="C209" s="292" t="s">
        <v>1074</v>
      </c>
      <c r="D209" s="292"/>
      <c r="E209" s="292"/>
      <c r="F209" s="315" t="s">
        <v>79</v>
      </c>
      <c r="G209" s="292"/>
      <c r="H209" s="292" t="s">
        <v>1136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969</v>
      </c>
      <c r="G210" s="292"/>
      <c r="H210" s="292" t="s">
        <v>970</v>
      </c>
      <c r="I210" s="292"/>
      <c r="J210" s="292"/>
      <c r="K210" s="340"/>
    </row>
    <row r="211" s="1" customFormat="1" ht="15" customHeight="1">
      <c r="B211" s="317"/>
      <c r="C211" s="292"/>
      <c r="D211" s="292"/>
      <c r="E211" s="292"/>
      <c r="F211" s="315" t="s">
        <v>967</v>
      </c>
      <c r="G211" s="292"/>
      <c r="H211" s="292" t="s">
        <v>1137</v>
      </c>
      <c r="I211" s="292"/>
      <c r="J211" s="292"/>
      <c r="K211" s="340"/>
    </row>
    <row r="212" s="1" customFormat="1" ht="15" customHeight="1">
      <c r="B212" s="364"/>
      <c r="C212" s="292"/>
      <c r="D212" s="292"/>
      <c r="E212" s="292"/>
      <c r="F212" s="315" t="s">
        <v>971</v>
      </c>
      <c r="G212" s="353"/>
      <c r="H212" s="344" t="s">
        <v>972</v>
      </c>
      <c r="I212" s="344"/>
      <c r="J212" s="344"/>
      <c r="K212" s="365"/>
    </row>
    <row r="213" s="1" customFormat="1" ht="15" customHeight="1">
      <c r="B213" s="364"/>
      <c r="C213" s="292"/>
      <c r="D213" s="292"/>
      <c r="E213" s="292"/>
      <c r="F213" s="315" t="s">
        <v>973</v>
      </c>
      <c r="G213" s="353"/>
      <c r="H213" s="344" t="s">
        <v>951</v>
      </c>
      <c r="I213" s="344"/>
      <c r="J213" s="344"/>
      <c r="K213" s="365"/>
    </row>
    <row r="214" s="1" customFormat="1" ht="15" customHeight="1">
      <c r="B214" s="364"/>
      <c r="C214" s="292"/>
      <c r="D214" s="292"/>
      <c r="E214" s="292"/>
      <c r="F214" s="315"/>
      <c r="G214" s="353"/>
      <c r="H214" s="344"/>
      <c r="I214" s="344"/>
      <c r="J214" s="344"/>
      <c r="K214" s="365"/>
    </row>
    <row r="215" s="1" customFormat="1" ht="15" customHeight="1">
      <c r="B215" s="364"/>
      <c r="C215" s="292" t="s">
        <v>1098</v>
      </c>
      <c r="D215" s="292"/>
      <c r="E215" s="292"/>
      <c r="F215" s="315">
        <v>1</v>
      </c>
      <c r="G215" s="353"/>
      <c r="H215" s="344" t="s">
        <v>1138</v>
      </c>
      <c r="I215" s="344"/>
      <c r="J215" s="344"/>
      <c r="K215" s="365"/>
    </row>
    <row r="216" s="1" customFormat="1" ht="15" customHeight="1">
      <c r="B216" s="364"/>
      <c r="C216" s="292"/>
      <c r="D216" s="292"/>
      <c r="E216" s="292"/>
      <c r="F216" s="315">
        <v>2</v>
      </c>
      <c r="G216" s="353"/>
      <c r="H216" s="344" t="s">
        <v>1139</v>
      </c>
      <c r="I216" s="344"/>
      <c r="J216" s="344"/>
      <c r="K216" s="365"/>
    </row>
    <row r="217" s="1" customFormat="1" ht="15" customHeight="1">
      <c r="B217" s="364"/>
      <c r="C217" s="292"/>
      <c r="D217" s="292"/>
      <c r="E217" s="292"/>
      <c r="F217" s="315">
        <v>3</v>
      </c>
      <c r="G217" s="353"/>
      <c r="H217" s="344" t="s">
        <v>1140</v>
      </c>
      <c r="I217" s="344"/>
      <c r="J217" s="344"/>
      <c r="K217" s="365"/>
    </row>
    <row r="218" s="1" customFormat="1" ht="15" customHeight="1">
      <c r="B218" s="364"/>
      <c r="C218" s="292"/>
      <c r="D218" s="292"/>
      <c r="E218" s="292"/>
      <c r="F218" s="315">
        <v>4</v>
      </c>
      <c r="G218" s="353"/>
      <c r="H218" s="344" t="s">
        <v>1141</v>
      </c>
      <c r="I218" s="344"/>
      <c r="J218" s="344"/>
      <c r="K218" s="365"/>
    </row>
    <row r="219" s="1" customFormat="1" ht="12.75" customHeight="1">
      <c r="B219" s="366"/>
      <c r="C219" s="367"/>
      <c r="D219" s="367"/>
      <c r="E219" s="367"/>
      <c r="F219" s="367"/>
      <c r="G219" s="367"/>
      <c r="H219" s="367"/>
      <c r="I219" s="367"/>
      <c r="J219" s="367"/>
      <c r="K219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Novák</dc:creator>
  <cp:lastModifiedBy>Lukáš Novák</cp:lastModifiedBy>
  <dcterms:created xsi:type="dcterms:W3CDTF">2025-12-10T09:52:27Z</dcterms:created>
  <dcterms:modified xsi:type="dcterms:W3CDTF">2025-12-10T09:52:30Z</dcterms:modified>
</cp:coreProperties>
</file>